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16" windowWidth="19140" windowHeight="9936"/>
  </bookViews>
  <sheets>
    <sheet name="кредитный калькулятор" sheetId="1" r:id="rId1"/>
    <sheet name="инструкция" sheetId="2" r:id="rId2"/>
  </sheets>
  <calcPr calcId="145621"/>
</workbook>
</file>

<file path=xl/calcChain.xml><?xml version="1.0" encoding="utf-8"?>
<calcChain xmlns="http://schemas.openxmlformats.org/spreadsheetml/2006/main">
  <c r="B27" i="1" l="1"/>
  <c r="F25" i="1"/>
  <c r="F10" i="1"/>
  <c r="F19" i="1" s="1"/>
  <c r="B20" i="1" s="1"/>
  <c r="F2" i="1"/>
  <c r="F24" i="1" l="1"/>
  <c r="B22" i="1"/>
  <c r="F11" i="1"/>
  <c r="I28" i="1" l="1"/>
  <c r="B28" i="1" s="1"/>
  <c r="F27" i="1"/>
  <c r="F14" i="1"/>
  <c r="B15" i="1" s="1"/>
  <c r="F12" i="1"/>
</calcChain>
</file>

<file path=xl/sharedStrings.xml><?xml version="1.0" encoding="utf-8"?>
<sst xmlns="http://schemas.openxmlformats.org/spreadsheetml/2006/main" count="35" uniqueCount="33">
  <si>
    <t>Процентная ставка по кредиту</t>
  </si>
  <si>
    <t>Ежемесячный платеж</t>
  </si>
  <si>
    <t>Итого платежей по кредиту за всё время</t>
  </si>
  <si>
    <t>Параметры кредита</t>
  </si>
  <si>
    <t>Количество месяцев кредита</t>
  </si>
  <si>
    <t>Во сколько раз будет переплата</t>
  </si>
  <si>
    <t>Платежи по кредиту</t>
  </si>
  <si>
    <t>Ежемес. платежи по другим кредитам</t>
  </si>
  <si>
    <t>Данный калькулятор не учитыват прочих платежей и комиссий по кредиту, кроме % по основному долгу</t>
  </si>
  <si>
    <t>Ежемесячный взнос</t>
  </si>
  <si>
    <t>Срок депозита, мес</t>
  </si>
  <si>
    <t>Размер дохода вашей семьи ("на руки"), мес</t>
  </si>
  <si>
    <t>Коэффициент "Кредитного бремени"</t>
  </si>
  <si>
    <t>Годовая процентная ставка на депозите</t>
  </si>
  <si>
    <t>MoneyPapa</t>
  </si>
  <si>
    <t>Кредитный Калькулятор</t>
  </si>
  <si>
    <t>Сумма кредита</t>
  </si>
  <si>
    <t>В т.ч., сумма уплаченных процентов за всё время</t>
  </si>
  <si>
    <t>Инструкция</t>
  </si>
  <si>
    <t>Иначе говоря, вместо 5 (лет), вы должны ввести 60 (5 лет х 12 мес = 60 мес)</t>
  </si>
  <si>
    <r>
      <t xml:space="preserve">В поле "Сумма кредита" вносите </t>
    </r>
    <r>
      <rPr>
        <b/>
        <sz val="11"/>
        <color rgb="FFFF0000"/>
        <rFont val="Calibri"/>
        <family val="2"/>
        <charset val="204"/>
        <scheme val="minor"/>
      </rPr>
      <t xml:space="preserve">не </t>
    </r>
    <r>
      <rPr>
        <sz val="11"/>
        <color theme="1"/>
        <rFont val="Calibri"/>
        <family val="2"/>
        <scheme val="minor"/>
      </rPr>
      <t>стоимость приобретаемой вещи (квартира, машина и пр), а сумму кредита</t>
    </r>
  </si>
  <si>
    <t>Т.е. Если квартира стоит 5 млн.руб., а кредит вы берете на 3.5 млн. руб. - вносите в эту ячейку 3500000.</t>
  </si>
  <si>
    <r>
      <t xml:space="preserve">В ячейку "Ежемес. платежи по другим кредитам" введите </t>
    </r>
    <r>
      <rPr>
        <b/>
        <sz val="12"/>
        <rFont val="Candara"/>
        <family val="2"/>
        <charset val="204"/>
      </rPr>
      <t xml:space="preserve">сумму </t>
    </r>
    <r>
      <rPr>
        <sz val="12"/>
        <rFont val="Candara"/>
        <family val="2"/>
        <charset val="204"/>
      </rPr>
      <t xml:space="preserve">ежемесячных платежей по всем </t>
    </r>
    <r>
      <rPr>
        <b/>
        <sz val="12"/>
        <rFont val="Candara"/>
        <family val="2"/>
        <charset val="204"/>
      </rPr>
      <t xml:space="preserve">другим </t>
    </r>
    <r>
      <rPr>
        <sz val="12"/>
        <rFont val="Candara"/>
        <family val="2"/>
        <charset val="204"/>
      </rPr>
      <t>кредитам.</t>
    </r>
  </si>
  <si>
    <t>Т.е. если вы хотите посчитать Ипотеку, и вы платите 20,000 по авто-кредиту и 10,000 по потреб.кредиту - введите в эту ячейку 30000 (20,000+10,000)</t>
  </si>
  <si>
    <t>Copyright © 2016 MoneyPapa, All rights reserved.</t>
  </si>
  <si>
    <t>Ну и самое главное! Обратите внимание на раздел "Сколько бы вы заработали, если бы откладывали …."</t>
  </si>
  <si>
    <t>Он также показывает, сколько вы могли бы накопить денег, если бы откладывали такую же сумму, какую вы</t>
  </si>
  <si>
    <t>Вводите цифры в ячейки, выделенные голубым цветом</t>
  </si>
  <si>
    <t>Все остальные ячейки защищены от ввода, т.е. вы не можете вносить в них данные</t>
  </si>
  <si>
    <t>Обратите внимание, что в ячейку "Количество месяцев кредита" вводится не количество лет кредита, а количество месяцев</t>
  </si>
  <si>
    <t>В ячейку "Размер дохода вашей семьи ("на руки"), мес" вводите доход, получаемый всеми членами семьи (муж, жена, зарплата, доход от аренды и пр.)</t>
  </si>
  <si>
    <t xml:space="preserve">Он показывает, как быстро вы бы могли накопить нужную вам сумму денег, не "вписываясь" в кредиты. </t>
  </si>
  <si>
    <t>планируете платить по кредиту, в течение такого же периода времени, как и период кредита.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</si>
</sst>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-409]d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ndara"/>
      <family val="2"/>
      <charset val="204"/>
    </font>
    <font>
      <b/>
      <sz val="12"/>
      <name val="Candara"/>
      <family val="2"/>
      <charset val="204"/>
    </font>
    <font>
      <sz val="12"/>
      <color theme="1"/>
      <name val="Candara"/>
      <family val="2"/>
      <charset val="204"/>
    </font>
    <font>
      <b/>
      <sz val="12"/>
      <color theme="1"/>
      <name val="Candara"/>
      <family val="2"/>
      <charset val="204"/>
    </font>
    <font>
      <sz val="12"/>
      <color rgb="FF0070C0"/>
      <name val="Candara"/>
      <family val="2"/>
      <charset val="204"/>
    </font>
    <font>
      <b/>
      <sz val="12"/>
      <color rgb="FFFF0000"/>
      <name val="Candara"/>
      <family val="2"/>
      <charset val="204"/>
    </font>
    <font>
      <b/>
      <u/>
      <sz val="12"/>
      <color theme="10"/>
      <name val="Candara"/>
      <family val="2"/>
      <charset val="204"/>
    </font>
    <font>
      <sz val="12"/>
      <color theme="0"/>
      <name val="Candar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name val="Candar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Protection="1">
      <protection hidden="1"/>
    </xf>
    <xf numFmtId="0" fontId="9" fillId="0" borderId="0" xfId="3" applyFont="1" applyFill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Continuous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65" fontId="5" fillId="0" borderId="0" xfId="1" applyNumberFormat="1" applyFont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65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9" fontId="3" fillId="0" borderId="0" xfId="2" applyFont="1" applyAlignment="1" applyProtection="1">
      <alignment vertical="center"/>
      <protection hidden="1"/>
    </xf>
    <xf numFmtId="10" fontId="7" fillId="0" borderId="0" xfId="2" applyNumberFormat="1" applyFont="1" applyProtection="1">
      <protection locked="0" hidden="1"/>
    </xf>
    <xf numFmtId="165" fontId="7" fillId="0" borderId="0" xfId="1" applyNumberFormat="1" applyFont="1" applyProtection="1">
      <protection locked="0" hidden="1"/>
    </xf>
    <xf numFmtId="0" fontId="7" fillId="0" borderId="0" xfId="0" applyFont="1" applyProtection="1">
      <protection locked="0" hidden="1"/>
    </xf>
    <xf numFmtId="10" fontId="7" fillId="0" borderId="0" xfId="0" applyNumberFormat="1" applyFont="1" applyProtection="1">
      <protection locked="0" hidden="1"/>
    </xf>
    <xf numFmtId="165" fontId="8" fillId="0" borderId="1" xfId="1" applyNumberFormat="1" applyFont="1" applyBorder="1" applyAlignment="1" applyProtection="1">
      <alignment vertical="center"/>
      <protection hidden="1"/>
    </xf>
    <xf numFmtId="0" fontId="11" fillId="0" borderId="0" xfId="0" applyFont="1"/>
    <xf numFmtId="0" fontId="13" fillId="0" borderId="0" xfId="0" applyFont="1" applyProtection="1">
      <protection hidden="1"/>
    </xf>
    <xf numFmtId="0" fontId="0" fillId="0" borderId="0" xfId="0" applyAlignment="1">
      <alignment horizontal="left" indent="1"/>
    </xf>
    <xf numFmtId="0" fontId="5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0" fillId="0" borderId="0" xfId="0" applyAlignment="1">
      <alignment horizontal="right" indent="1"/>
    </xf>
    <xf numFmtId="0" fontId="11" fillId="0" borderId="0" xfId="0" applyFont="1" applyAlignment="1">
      <alignment horizontal="left" inden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</xdr:colOff>
      <xdr:row>21</xdr:row>
      <xdr:rowOff>266700</xdr:rowOff>
    </xdr:from>
    <xdr:to>
      <xdr:col>8</xdr:col>
      <xdr:colOff>434340</xdr:colOff>
      <xdr:row>29</xdr:row>
      <xdr:rowOff>30480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4602480"/>
          <a:ext cx="1508760" cy="150876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1</xdr:row>
      <xdr:rowOff>45720</xdr:rowOff>
    </xdr:from>
    <xdr:to>
      <xdr:col>12</xdr:col>
      <xdr:colOff>426720</xdr:colOff>
      <xdr:row>8</xdr:row>
      <xdr:rowOff>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228600"/>
          <a:ext cx="1264920" cy="126492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33"/>
  <sheetViews>
    <sheetView showGridLines="0" showRowColHeaders="0" tabSelected="1" workbookViewId="0">
      <pane ySplit="2" topLeftCell="A3" activePane="bottomLeft" state="frozen"/>
      <selection pane="bottomLeft" activeCell="F5" sqref="F5"/>
    </sheetView>
  </sheetViews>
  <sheetFormatPr defaultColWidth="0" defaultRowHeight="15.6" zeroHeight="1" x14ac:dyDescent="0.3"/>
  <cols>
    <col min="1" max="1" width="7.21875" style="3" customWidth="1"/>
    <col min="2" max="2" width="15.109375" style="3" customWidth="1"/>
    <col min="3" max="3" width="13.88671875" style="3" customWidth="1"/>
    <col min="4" max="4" width="23" style="3" customWidth="1"/>
    <col min="5" max="5" width="1.33203125" style="3" customWidth="1"/>
    <col min="6" max="6" width="21" style="3" customWidth="1"/>
    <col min="7" max="7" width="4.6640625" style="3" customWidth="1"/>
    <col min="8" max="8" width="11.33203125" style="3" bestFit="1" customWidth="1"/>
    <col min="9" max="10" width="9.109375" style="3" customWidth="1"/>
    <col min="11" max="250" width="9.109375" style="3" hidden="1"/>
    <col min="251" max="251" width="8.44140625" style="3" hidden="1"/>
    <col min="252" max="252" width="15.109375" style="3" hidden="1"/>
    <col min="253" max="254" width="13.88671875" style="3" hidden="1"/>
    <col min="255" max="255" width="1.33203125" style="3" hidden="1"/>
    <col min="256" max="256" width="21" style="3" hidden="1"/>
    <col min="257" max="257" width="4.6640625" style="3" hidden="1"/>
    <col min="258" max="506" width="9.109375" style="3" hidden="1"/>
    <col min="507" max="507" width="8.44140625" style="3" hidden="1"/>
    <col min="508" max="508" width="15.109375" style="3" hidden="1"/>
    <col min="509" max="510" width="13.88671875" style="3" hidden="1"/>
    <col min="511" max="511" width="1.33203125" style="3" hidden="1"/>
    <col min="512" max="512" width="21" style="3" hidden="1"/>
    <col min="513" max="513" width="4.6640625" style="3" hidden="1"/>
    <col min="514" max="762" width="9.109375" style="3" hidden="1"/>
    <col min="763" max="763" width="8.44140625" style="3" hidden="1"/>
    <col min="764" max="764" width="15.109375" style="3" hidden="1"/>
    <col min="765" max="766" width="13.88671875" style="3" hidden="1"/>
    <col min="767" max="767" width="1.33203125" style="3" hidden="1"/>
    <col min="768" max="768" width="21" style="3" hidden="1"/>
    <col min="769" max="769" width="4.6640625" style="3" hidden="1"/>
    <col min="770" max="1018" width="9.109375" style="3" hidden="1"/>
    <col min="1019" max="1019" width="8.44140625" style="3" hidden="1"/>
    <col min="1020" max="1020" width="15.109375" style="3" hidden="1"/>
    <col min="1021" max="1022" width="13.88671875" style="3" hidden="1"/>
    <col min="1023" max="1023" width="1.33203125" style="3" hidden="1"/>
    <col min="1024" max="1024" width="21" style="3" hidden="1"/>
    <col min="1025" max="1025" width="4.6640625" style="3" hidden="1"/>
    <col min="1026" max="1274" width="9.109375" style="3" hidden="1"/>
    <col min="1275" max="1275" width="8.44140625" style="3" hidden="1"/>
    <col min="1276" max="1276" width="15.109375" style="3" hidden="1"/>
    <col min="1277" max="1278" width="13.88671875" style="3" hidden="1"/>
    <col min="1279" max="1279" width="1.33203125" style="3" hidden="1"/>
    <col min="1280" max="1280" width="21" style="3" hidden="1"/>
    <col min="1281" max="1281" width="4.6640625" style="3" hidden="1"/>
    <col min="1282" max="1530" width="9.109375" style="3" hidden="1"/>
    <col min="1531" max="1531" width="8.44140625" style="3" hidden="1"/>
    <col min="1532" max="1532" width="15.109375" style="3" hidden="1"/>
    <col min="1533" max="1534" width="13.88671875" style="3" hidden="1"/>
    <col min="1535" max="1535" width="1.33203125" style="3" hidden="1"/>
    <col min="1536" max="1536" width="21" style="3" hidden="1"/>
    <col min="1537" max="1537" width="4.6640625" style="3" hidden="1"/>
    <col min="1538" max="1786" width="9.109375" style="3" hidden="1"/>
    <col min="1787" max="1787" width="8.44140625" style="3" hidden="1"/>
    <col min="1788" max="1788" width="15.109375" style="3" hidden="1"/>
    <col min="1789" max="1790" width="13.88671875" style="3" hidden="1"/>
    <col min="1791" max="1791" width="1.33203125" style="3" hidden="1"/>
    <col min="1792" max="1792" width="21" style="3" hidden="1"/>
    <col min="1793" max="1793" width="4.6640625" style="3" hidden="1"/>
    <col min="1794" max="2042" width="9.109375" style="3" hidden="1"/>
    <col min="2043" max="2043" width="8.44140625" style="3" hidden="1"/>
    <col min="2044" max="2044" width="15.109375" style="3" hidden="1"/>
    <col min="2045" max="2046" width="13.88671875" style="3" hidden="1"/>
    <col min="2047" max="2047" width="1.33203125" style="3" hidden="1"/>
    <col min="2048" max="2048" width="21" style="3" hidden="1"/>
    <col min="2049" max="2049" width="4.6640625" style="3" hidden="1"/>
    <col min="2050" max="2298" width="9.109375" style="3" hidden="1"/>
    <col min="2299" max="2299" width="8.44140625" style="3" hidden="1"/>
    <col min="2300" max="2300" width="15.109375" style="3" hidden="1"/>
    <col min="2301" max="2302" width="13.88671875" style="3" hidden="1"/>
    <col min="2303" max="2303" width="1.33203125" style="3" hidden="1"/>
    <col min="2304" max="2304" width="21" style="3" hidden="1"/>
    <col min="2305" max="2305" width="4.6640625" style="3" hidden="1"/>
    <col min="2306" max="2554" width="9.109375" style="3" hidden="1"/>
    <col min="2555" max="2555" width="8.44140625" style="3" hidden="1"/>
    <col min="2556" max="2556" width="15.109375" style="3" hidden="1"/>
    <col min="2557" max="2558" width="13.88671875" style="3" hidden="1"/>
    <col min="2559" max="2559" width="1.33203125" style="3" hidden="1"/>
    <col min="2560" max="2560" width="21" style="3" hidden="1"/>
    <col min="2561" max="2561" width="4.6640625" style="3" hidden="1"/>
    <col min="2562" max="2810" width="9.109375" style="3" hidden="1"/>
    <col min="2811" max="2811" width="8.44140625" style="3" hidden="1"/>
    <col min="2812" max="2812" width="15.109375" style="3" hidden="1"/>
    <col min="2813" max="2814" width="13.88671875" style="3" hidden="1"/>
    <col min="2815" max="2815" width="1.33203125" style="3" hidden="1"/>
    <col min="2816" max="2816" width="21" style="3" hidden="1"/>
    <col min="2817" max="2817" width="4.6640625" style="3" hidden="1"/>
    <col min="2818" max="3066" width="9.109375" style="3" hidden="1"/>
    <col min="3067" max="3067" width="8.44140625" style="3" hidden="1"/>
    <col min="3068" max="3068" width="15.109375" style="3" hidden="1"/>
    <col min="3069" max="3070" width="13.88671875" style="3" hidden="1"/>
    <col min="3071" max="3071" width="1.33203125" style="3" hidden="1"/>
    <col min="3072" max="3072" width="21" style="3" hidden="1"/>
    <col min="3073" max="3073" width="4.6640625" style="3" hidden="1"/>
    <col min="3074" max="3322" width="9.109375" style="3" hidden="1"/>
    <col min="3323" max="3323" width="8.44140625" style="3" hidden="1"/>
    <col min="3324" max="3324" width="15.109375" style="3" hidden="1"/>
    <col min="3325" max="3326" width="13.88671875" style="3" hidden="1"/>
    <col min="3327" max="3327" width="1.33203125" style="3" hidden="1"/>
    <col min="3328" max="3328" width="21" style="3" hidden="1"/>
    <col min="3329" max="3329" width="4.6640625" style="3" hidden="1"/>
    <col min="3330" max="3578" width="9.109375" style="3" hidden="1"/>
    <col min="3579" max="3579" width="8.44140625" style="3" hidden="1"/>
    <col min="3580" max="3580" width="15.109375" style="3" hidden="1"/>
    <col min="3581" max="3582" width="13.88671875" style="3" hidden="1"/>
    <col min="3583" max="3583" width="1.33203125" style="3" hidden="1"/>
    <col min="3584" max="3584" width="21" style="3" hidden="1"/>
    <col min="3585" max="3585" width="4.6640625" style="3" hidden="1"/>
    <col min="3586" max="3834" width="9.109375" style="3" hidden="1"/>
    <col min="3835" max="3835" width="8.44140625" style="3" hidden="1"/>
    <col min="3836" max="3836" width="15.109375" style="3" hidden="1"/>
    <col min="3837" max="3838" width="13.88671875" style="3" hidden="1"/>
    <col min="3839" max="3839" width="1.33203125" style="3" hidden="1"/>
    <col min="3840" max="3840" width="21" style="3" hidden="1"/>
    <col min="3841" max="3841" width="4.6640625" style="3" hidden="1"/>
    <col min="3842" max="4090" width="9.109375" style="3" hidden="1"/>
    <col min="4091" max="4091" width="8.44140625" style="3" hidden="1"/>
    <col min="4092" max="4092" width="15.109375" style="3" hidden="1"/>
    <col min="4093" max="4094" width="13.88671875" style="3" hidden="1"/>
    <col min="4095" max="4095" width="1.33203125" style="3" hidden="1"/>
    <col min="4096" max="4096" width="21" style="3" hidden="1"/>
    <col min="4097" max="4097" width="4.6640625" style="3" hidden="1"/>
    <col min="4098" max="4346" width="9.109375" style="3" hidden="1"/>
    <col min="4347" max="4347" width="8.44140625" style="3" hidden="1"/>
    <col min="4348" max="4348" width="15.109375" style="3" hidden="1"/>
    <col min="4349" max="4350" width="13.88671875" style="3" hidden="1"/>
    <col min="4351" max="4351" width="1.33203125" style="3" hidden="1"/>
    <col min="4352" max="4352" width="21" style="3" hidden="1"/>
    <col min="4353" max="4353" width="4.6640625" style="3" hidden="1"/>
    <col min="4354" max="4602" width="9.109375" style="3" hidden="1"/>
    <col min="4603" max="4603" width="8.44140625" style="3" hidden="1"/>
    <col min="4604" max="4604" width="15.109375" style="3" hidden="1"/>
    <col min="4605" max="4606" width="13.88671875" style="3" hidden="1"/>
    <col min="4607" max="4607" width="1.33203125" style="3" hidden="1"/>
    <col min="4608" max="4608" width="21" style="3" hidden="1"/>
    <col min="4609" max="4609" width="4.6640625" style="3" hidden="1"/>
    <col min="4610" max="4858" width="9.109375" style="3" hidden="1"/>
    <col min="4859" max="4859" width="8.44140625" style="3" hidden="1"/>
    <col min="4860" max="4860" width="15.109375" style="3" hidden="1"/>
    <col min="4861" max="4862" width="13.88671875" style="3" hidden="1"/>
    <col min="4863" max="4863" width="1.33203125" style="3" hidden="1"/>
    <col min="4864" max="4864" width="21" style="3" hidden="1"/>
    <col min="4865" max="4865" width="4.6640625" style="3" hidden="1"/>
    <col min="4866" max="5114" width="9.109375" style="3" hidden="1"/>
    <col min="5115" max="5115" width="8.44140625" style="3" hidden="1"/>
    <col min="5116" max="5116" width="15.109375" style="3" hidden="1"/>
    <col min="5117" max="5118" width="13.88671875" style="3" hidden="1"/>
    <col min="5119" max="5119" width="1.33203125" style="3" hidden="1"/>
    <col min="5120" max="5120" width="21" style="3" hidden="1"/>
    <col min="5121" max="5121" width="4.6640625" style="3" hidden="1"/>
    <col min="5122" max="5370" width="9.109375" style="3" hidden="1"/>
    <col min="5371" max="5371" width="8.44140625" style="3" hidden="1"/>
    <col min="5372" max="5372" width="15.109375" style="3" hidden="1"/>
    <col min="5373" max="5374" width="13.88671875" style="3" hidden="1"/>
    <col min="5375" max="5375" width="1.33203125" style="3" hidden="1"/>
    <col min="5376" max="5376" width="21" style="3" hidden="1"/>
    <col min="5377" max="5377" width="4.6640625" style="3" hidden="1"/>
    <col min="5378" max="5626" width="9.109375" style="3" hidden="1"/>
    <col min="5627" max="5627" width="8.44140625" style="3" hidden="1"/>
    <col min="5628" max="5628" width="15.109375" style="3" hidden="1"/>
    <col min="5629" max="5630" width="13.88671875" style="3" hidden="1"/>
    <col min="5631" max="5631" width="1.33203125" style="3" hidden="1"/>
    <col min="5632" max="5632" width="21" style="3" hidden="1"/>
    <col min="5633" max="5633" width="4.6640625" style="3" hidden="1"/>
    <col min="5634" max="5882" width="9.109375" style="3" hidden="1"/>
    <col min="5883" max="5883" width="8.44140625" style="3" hidden="1"/>
    <col min="5884" max="5884" width="15.109375" style="3" hidden="1"/>
    <col min="5885" max="5886" width="13.88671875" style="3" hidden="1"/>
    <col min="5887" max="5887" width="1.33203125" style="3" hidden="1"/>
    <col min="5888" max="5888" width="21" style="3" hidden="1"/>
    <col min="5889" max="5889" width="4.6640625" style="3" hidden="1"/>
    <col min="5890" max="6138" width="9.109375" style="3" hidden="1"/>
    <col min="6139" max="6139" width="8.44140625" style="3" hidden="1"/>
    <col min="6140" max="6140" width="15.109375" style="3" hidden="1"/>
    <col min="6141" max="6142" width="13.88671875" style="3" hidden="1"/>
    <col min="6143" max="6143" width="1.33203125" style="3" hidden="1"/>
    <col min="6144" max="6144" width="21" style="3" hidden="1"/>
    <col min="6145" max="6145" width="4.6640625" style="3" hidden="1"/>
    <col min="6146" max="6394" width="9.109375" style="3" hidden="1"/>
    <col min="6395" max="6395" width="8.44140625" style="3" hidden="1"/>
    <col min="6396" max="6396" width="15.109375" style="3" hidden="1"/>
    <col min="6397" max="6398" width="13.88671875" style="3" hidden="1"/>
    <col min="6399" max="6399" width="1.33203125" style="3" hidden="1"/>
    <col min="6400" max="6400" width="21" style="3" hidden="1"/>
    <col min="6401" max="6401" width="4.6640625" style="3" hidden="1"/>
    <col min="6402" max="6650" width="9.109375" style="3" hidden="1"/>
    <col min="6651" max="6651" width="8.44140625" style="3" hidden="1"/>
    <col min="6652" max="6652" width="15.109375" style="3" hidden="1"/>
    <col min="6653" max="6654" width="13.88671875" style="3" hidden="1"/>
    <col min="6655" max="6655" width="1.33203125" style="3" hidden="1"/>
    <col min="6656" max="6656" width="21" style="3" hidden="1"/>
    <col min="6657" max="6657" width="4.6640625" style="3" hidden="1"/>
    <col min="6658" max="6906" width="9.109375" style="3" hidden="1"/>
    <col min="6907" max="6907" width="8.44140625" style="3" hidden="1"/>
    <col min="6908" max="6908" width="15.109375" style="3" hidden="1"/>
    <col min="6909" max="6910" width="13.88671875" style="3" hidden="1"/>
    <col min="6911" max="6911" width="1.33203125" style="3" hidden="1"/>
    <col min="6912" max="6912" width="21" style="3" hidden="1"/>
    <col min="6913" max="6913" width="4.6640625" style="3" hidden="1"/>
    <col min="6914" max="7162" width="9.109375" style="3" hidden="1"/>
    <col min="7163" max="7163" width="8.44140625" style="3" hidden="1"/>
    <col min="7164" max="7164" width="15.109375" style="3" hidden="1"/>
    <col min="7165" max="7166" width="13.88671875" style="3" hidden="1"/>
    <col min="7167" max="7167" width="1.33203125" style="3" hidden="1"/>
    <col min="7168" max="7168" width="21" style="3" hidden="1"/>
    <col min="7169" max="7169" width="4.6640625" style="3" hidden="1"/>
    <col min="7170" max="7418" width="9.109375" style="3" hidden="1"/>
    <col min="7419" max="7419" width="8.44140625" style="3" hidden="1"/>
    <col min="7420" max="7420" width="15.109375" style="3" hidden="1"/>
    <col min="7421" max="7422" width="13.88671875" style="3" hidden="1"/>
    <col min="7423" max="7423" width="1.33203125" style="3" hidden="1"/>
    <col min="7424" max="7424" width="21" style="3" hidden="1"/>
    <col min="7425" max="7425" width="4.6640625" style="3" hidden="1"/>
    <col min="7426" max="7674" width="9.109375" style="3" hidden="1"/>
    <col min="7675" max="7675" width="8.44140625" style="3" hidden="1"/>
    <col min="7676" max="7676" width="15.109375" style="3" hidden="1"/>
    <col min="7677" max="7678" width="13.88671875" style="3" hidden="1"/>
    <col min="7679" max="7679" width="1.33203125" style="3" hidden="1"/>
    <col min="7680" max="7680" width="21" style="3" hidden="1"/>
    <col min="7681" max="7681" width="4.6640625" style="3" hidden="1"/>
    <col min="7682" max="7930" width="9.109375" style="3" hidden="1"/>
    <col min="7931" max="7931" width="8.44140625" style="3" hidden="1"/>
    <col min="7932" max="7932" width="15.109375" style="3" hidden="1"/>
    <col min="7933" max="7934" width="13.88671875" style="3" hidden="1"/>
    <col min="7935" max="7935" width="1.33203125" style="3" hidden="1"/>
    <col min="7936" max="7936" width="21" style="3" hidden="1"/>
    <col min="7937" max="7937" width="4.6640625" style="3" hidden="1"/>
    <col min="7938" max="8186" width="9.109375" style="3" hidden="1"/>
    <col min="8187" max="8187" width="8.44140625" style="3" hidden="1"/>
    <col min="8188" max="8188" width="15.109375" style="3" hidden="1"/>
    <col min="8189" max="8190" width="13.88671875" style="3" hidden="1"/>
    <col min="8191" max="8191" width="1.33203125" style="3" hidden="1"/>
    <col min="8192" max="8192" width="21" style="3" hidden="1"/>
    <col min="8193" max="8193" width="4.6640625" style="3" hidden="1"/>
    <col min="8194" max="8442" width="9.109375" style="3" hidden="1"/>
    <col min="8443" max="8443" width="8.44140625" style="3" hidden="1"/>
    <col min="8444" max="8444" width="15.109375" style="3" hidden="1"/>
    <col min="8445" max="8446" width="13.88671875" style="3" hidden="1"/>
    <col min="8447" max="8447" width="1.33203125" style="3" hidden="1"/>
    <col min="8448" max="8448" width="21" style="3" hidden="1"/>
    <col min="8449" max="8449" width="4.6640625" style="3" hidden="1"/>
    <col min="8450" max="8698" width="9.109375" style="3" hidden="1"/>
    <col min="8699" max="8699" width="8.44140625" style="3" hidden="1"/>
    <col min="8700" max="8700" width="15.109375" style="3" hidden="1"/>
    <col min="8701" max="8702" width="13.88671875" style="3" hidden="1"/>
    <col min="8703" max="8703" width="1.33203125" style="3" hidden="1"/>
    <col min="8704" max="8704" width="21" style="3" hidden="1"/>
    <col min="8705" max="8705" width="4.6640625" style="3" hidden="1"/>
    <col min="8706" max="8954" width="9.109375" style="3" hidden="1"/>
    <col min="8955" max="8955" width="8.44140625" style="3" hidden="1"/>
    <col min="8956" max="8956" width="15.109375" style="3" hidden="1"/>
    <col min="8957" max="8958" width="13.88671875" style="3" hidden="1"/>
    <col min="8959" max="8959" width="1.33203125" style="3" hidden="1"/>
    <col min="8960" max="8960" width="21" style="3" hidden="1"/>
    <col min="8961" max="8961" width="4.6640625" style="3" hidden="1"/>
    <col min="8962" max="9210" width="9.109375" style="3" hidden="1"/>
    <col min="9211" max="9211" width="8.44140625" style="3" hidden="1"/>
    <col min="9212" max="9212" width="15.109375" style="3" hidden="1"/>
    <col min="9213" max="9214" width="13.88671875" style="3" hidden="1"/>
    <col min="9215" max="9215" width="1.33203125" style="3" hidden="1"/>
    <col min="9216" max="9216" width="21" style="3" hidden="1"/>
    <col min="9217" max="9217" width="4.6640625" style="3" hidden="1"/>
    <col min="9218" max="9466" width="9.109375" style="3" hidden="1"/>
    <col min="9467" max="9467" width="8.44140625" style="3" hidden="1"/>
    <col min="9468" max="9468" width="15.109375" style="3" hidden="1"/>
    <col min="9469" max="9470" width="13.88671875" style="3" hidden="1"/>
    <col min="9471" max="9471" width="1.33203125" style="3" hidden="1"/>
    <col min="9472" max="9472" width="21" style="3" hidden="1"/>
    <col min="9473" max="9473" width="4.6640625" style="3" hidden="1"/>
    <col min="9474" max="9722" width="9.109375" style="3" hidden="1"/>
    <col min="9723" max="9723" width="8.44140625" style="3" hidden="1"/>
    <col min="9724" max="9724" width="15.109375" style="3" hidden="1"/>
    <col min="9725" max="9726" width="13.88671875" style="3" hidden="1"/>
    <col min="9727" max="9727" width="1.33203125" style="3" hidden="1"/>
    <col min="9728" max="9728" width="21" style="3" hidden="1"/>
    <col min="9729" max="9729" width="4.6640625" style="3" hidden="1"/>
    <col min="9730" max="9978" width="9.109375" style="3" hidden="1"/>
    <col min="9979" max="9979" width="8.44140625" style="3" hidden="1"/>
    <col min="9980" max="9980" width="15.109375" style="3" hidden="1"/>
    <col min="9981" max="9982" width="13.88671875" style="3" hidden="1"/>
    <col min="9983" max="9983" width="1.33203125" style="3" hidden="1"/>
    <col min="9984" max="9984" width="21" style="3" hidden="1"/>
    <col min="9985" max="9985" width="4.6640625" style="3" hidden="1"/>
    <col min="9986" max="10234" width="9.109375" style="3" hidden="1"/>
    <col min="10235" max="10235" width="8.44140625" style="3" hidden="1"/>
    <col min="10236" max="10236" width="15.109375" style="3" hidden="1"/>
    <col min="10237" max="10238" width="13.88671875" style="3" hidden="1"/>
    <col min="10239" max="10239" width="1.33203125" style="3" hidden="1"/>
    <col min="10240" max="10240" width="21" style="3" hidden="1"/>
    <col min="10241" max="10241" width="4.6640625" style="3" hidden="1"/>
    <col min="10242" max="10490" width="9.109375" style="3" hidden="1"/>
    <col min="10491" max="10491" width="8.44140625" style="3" hidden="1"/>
    <col min="10492" max="10492" width="15.109375" style="3" hidden="1"/>
    <col min="10493" max="10494" width="13.88671875" style="3" hidden="1"/>
    <col min="10495" max="10495" width="1.33203125" style="3" hidden="1"/>
    <col min="10496" max="10496" width="21" style="3" hidden="1"/>
    <col min="10497" max="10497" width="4.6640625" style="3" hidden="1"/>
    <col min="10498" max="10746" width="9.109375" style="3" hidden="1"/>
    <col min="10747" max="10747" width="8.44140625" style="3" hidden="1"/>
    <col min="10748" max="10748" width="15.109375" style="3" hidden="1"/>
    <col min="10749" max="10750" width="13.88671875" style="3" hidden="1"/>
    <col min="10751" max="10751" width="1.33203125" style="3" hidden="1"/>
    <col min="10752" max="10752" width="21" style="3" hidden="1"/>
    <col min="10753" max="10753" width="4.6640625" style="3" hidden="1"/>
    <col min="10754" max="11002" width="9.109375" style="3" hidden="1"/>
    <col min="11003" max="11003" width="8.44140625" style="3" hidden="1"/>
    <col min="11004" max="11004" width="15.109375" style="3" hidden="1"/>
    <col min="11005" max="11006" width="13.88671875" style="3" hidden="1"/>
    <col min="11007" max="11007" width="1.33203125" style="3" hidden="1"/>
    <col min="11008" max="11008" width="21" style="3" hidden="1"/>
    <col min="11009" max="11009" width="4.6640625" style="3" hidden="1"/>
    <col min="11010" max="11258" width="9.109375" style="3" hidden="1"/>
    <col min="11259" max="11259" width="8.44140625" style="3" hidden="1"/>
    <col min="11260" max="11260" width="15.109375" style="3" hidden="1"/>
    <col min="11261" max="11262" width="13.88671875" style="3" hidden="1"/>
    <col min="11263" max="11263" width="1.33203125" style="3" hidden="1"/>
    <col min="11264" max="11264" width="21" style="3" hidden="1"/>
    <col min="11265" max="11265" width="4.6640625" style="3" hidden="1"/>
    <col min="11266" max="11514" width="9.109375" style="3" hidden="1"/>
    <col min="11515" max="11515" width="8.44140625" style="3" hidden="1"/>
    <col min="11516" max="11516" width="15.109375" style="3" hidden="1"/>
    <col min="11517" max="11518" width="13.88671875" style="3" hidden="1"/>
    <col min="11519" max="11519" width="1.33203125" style="3" hidden="1"/>
    <col min="11520" max="11520" width="21" style="3" hidden="1"/>
    <col min="11521" max="11521" width="4.6640625" style="3" hidden="1"/>
    <col min="11522" max="11770" width="9.109375" style="3" hidden="1"/>
    <col min="11771" max="11771" width="8.44140625" style="3" hidden="1"/>
    <col min="11772" max="11772" width="15.109375" style="3" hidden="1"/>
    <col min="11773" max="11774" width="13.88671875" style="3" hidden="1"/>
    <col min="11775" max="11775" width="1.33203125" style="3" hidden="1"/>
    <col min="11776" max="11776" width="21" style="3" hidden="1"/>
    <col min="11777" max="11777" width="4.6640625" style="3" hidden="1"/>
    <col min="11778" max="12026" width="9.109375" style="3" hidden="1"/>
    <col min="12027" max="12027" width="8.44140625" style="3" hidden="1"/>
    <col min="12028" max="12028" width="15.109375" style="3" hidden="1"/>
    <col min="12029" max="12030" width="13.88671875" style="3" hidden="1"/>
    <col min="12031" max="12031" width="1.33203125" style="3" hidden="1"/>
    <col min="12032" max="12032" width="21" style="3" hidden="1"/>
    <col min="12033" max="12033" width="4.6640625" style="3" hidden="1"/>
    <col min="12034" max="12282" width="9.109375" style="3" hidden="1"/>
    <col min="12283" max="12283" width="8.44140625" style="3" hidden="1"/>
    <col min="12284" max="12284" width="15.109375" style="3" hidden="1"/>
    <col min="12285" max="12286" width="13.88671875" style="3" hidden="1"/>
    <col min="12287" max="12287" width="1.33203125" style="3" hidden="1"/>
    <col min="12288" max="12288" width="21" style="3" hidden="1"/>
    <col min="12289" max="12289" width="4.6640625" style="3" hidden="1"/>
    <col min="12290" max="12538" width="9.109375" style="3" hidden="1"/>
    <col min="12539" max="12539" width="8.44140625" style="3" hidden="1"/>
    <col min="12540" max="12540" width="15.109375" style="3" hidden="1"/>
    <col min="12541" max="12542" width="13.88671875" style="3" hidden="1"/>
    <col min="12543" max="12543" width="1.33203125" style="3" hidden="1"/>
    <col min="12544" max="12544" width="21" style="3" hidden="1"/>
    <col min="12545" max="12545" width="4.6640625" style="3" hidden="1"/>
    <col min="12546" max="12794" width="9.109375" style="3" hidden="1"/>
    <col min="12795" max="12795" width="8.44140625" style="3" hidden="1"/>
    <col min="12796" max="12796" width="15.109375" style="3" hidden="1"/>
    <col min="12797" max="12798" width="13.88671875" style="3" hidden="1"/>
    <col min="12799" max="12799" width="1.33203125" style="3" hidden="1"/>
    <col min="12800" max="12800" width="21" style="3" hidden="1"/>
    <col min="12801" max="12801" width="4.6640625" style="3" hidden="1"/>
    <col min="12802" max="13050" width="9.109375" style="3" hidden="1"/>
    <col min="13051" max="13051" width="8.44140625" style="3" hidden="1"/>
    <col min="13052" max="13052" width="15.109375" style="3" hidden="1"/>
    <col min="13053" max="13054" width="13.88671875" style="3" hidden="1"/>
    <col min="13055" max="13055" width="1.33203125" style="3" hidden="1"/>
    <col min="13056" max="13056" width="21" style="3" hidden="1"/>
    <col min="13057" max="13057" width="4.6640625" style="3" hidden="1"/>
    <col min="13058" max="13306" width="9.109375" style="3" hidden="1"/>
    <col min="13307" max="13307" width="8.44140625" style="3" hidden="1"/>
    <col min="13308" max="13308" width="15.109375" style="3" hidden="1"/>
    <col min="13309" max="13310" width="13.88671875" style="3" hidden="1"/>
    <col min="13311" max="13311" width="1.33203125" style="3" hidden="1"/>
    <col min="13312" max="13312" width="21" style="3" hidden="1"/>
    <col min="13313" max="13313" width="4.6640625" style="3" hidden="1"/>
    <col min="13314" max="13562" width="9.109375" style="3" hidden="1"/>
    <col min="13563" max="13563" width="8.44140625" style="3" hidden="1"/>
    <col min="13564" max="13564" width="15.109375" style="3" hidden="1"/>
    <col min="13565" max="13566" width="13.88671875" style="3" hidden="1"/>
    <col min="13567" max="13567" width="1.33203125" style="3" hidden="1"/>
    <col min="13568" max="13568" width="21" style="3" hidden="1"/>
    <col min="13569" max="13569" width="4.6640625" style="3" hidden="1"/>
    <col min="13570" max="13818" width="9.109375" style="3" hidden="1"/>
    <col min="13819" max="13819" width="8.44140625" style="3" hidden="1"/>
    <col min="13820" max="13820" width="15.109375" style="3" hidden="1"/>
    <col min="13821" max="13822" width="13.88671875" style="3" hidden="1"/>
    <col min="13823" max="13823" width="1.33203125" style="3" hidden="1"/>
    <col min="13824" max="13824" width="21" style="3" hidden="1"/>
    <col min="13825" max="13825" width="4.6640625" style="3" hidden="1"/>
    <col min="13826" max="14074" width="9.109375" style="3" hidden="1"/>
    <col min="14075" max="14075" width="8.44140625" style="3" hidden="1"/>
    <col min="14076" max="14076" width="15.109375" style="3" hidden="1"/>
    <col min="14077" max="14078" width="13.88671875" style="3" hidden="1"/>
    <col min="14079" max="14079" width="1.33203125" style="3" hidden="1"/>
    <col min="14080" max="14080" width="21" style="3" hidden="1"/>
    <col min="14081" max="14081" width="4.6640625" style="3" hidden="1"/>
    <col min="14082" max="14330" width="9.109375" style="3" hidden="1"/>
    <col min="14331" max="14331" width="8.44140625" style="3" hidden="1"/>
    <col min="14332" max="14332" width="15.109375" style="3" hidden="1"/>
    <col min="14333" max="14334" width="13.88671875" style="3" hidden="1"/>
    <col min="14335" max="14335" width="1.33203125" style="3" hidden="1"/>
    <col min="14336" max="14336" width="21" style="3" hidden="1"/>
    <col min="14337" max="14337" width="4.6640625" style="3" hidden="1"/>
    <col min="14338" max="14586" width="9.109375" style="3" hidden="1"/>
    <col min="14587" max="14587" width="8.44140625" style="3" hidden="1"/>
    <col min="14588" max="14588" width="15.109375" style="3" hidden="1"/>
    <col min="14589" max="14590" width="13.88671875" style="3" hidden="1"/>
    <col min="14591" max="14591" width="1.33203125" style="3" hidden="1"/>
    <col min="14592" max="14592" width="21" style="3" hidden="1"/>
    <col min="14593" max="14593" width="4.6640625" style="3" hidden="1"/>
    <col min="14594" max="14842" width="9.109375" style="3" hidden="1"/>
    <col min="14843" max="14843" width="8.44140625" style="3" hidden="1"/>
    <col min="14844" max="14844" width="15.109375" style="3" hidden="1"/>
    <col min="14845" max="14846" width="13.88671875" style="3" hidden="1"/>
    <col min="14847" max="14847" width="1.33203125" style="3" hidden="1"/>
    <col min="14848" max="14848" width="21" style="3" hidden="1"/>
    <col min="14849" max="14849" width="4.6640625" style="3" hidden="1"/>
    <col min="14850" max="15098" width="9.109375" style="3" hidden="1"/>
    <col min="15099" max="15099" width="8.44140625" style="3" hidden="1"/>
    <col min="15100" max="15100" width="15.109375" style="3" hidden="1"/>
    <col min="15101" max="15102" width="13.88671875" style="3" hidden="1"/>
    <col min="15103" max="15103" width="1.33203125" style="3" hidden="1"/>
    <col min="15104" max="15104" width="21" style="3" hidden="1"/>
    <col min="15105" max="15105" width="4.6640625" style="3" hidden="1"/>
    <col min="15106" max="15354" width="9.109375" style="3" hidden="1"/>
    <col min="15355" max="15355" width="8.44140625" style="3" hidden="1"/>
    <col min="15356" max="15356" width="15.109375" style="3" hidden="1"/>
    <col min="15357" max="15358" width="13.88671875" style="3" hidden="1"/>
    <col min="15359" max="15359" width="1.33203125" style="3" hidden="1"/>
    <col min="15360" max="15360" width="21" style="3" hidden="1"/>
    <col min="15361" max="15361" width="4.6640625" style="3" hidden="1"/>
    <col min="15362" max="15610" width="9.109375" style="3" hidden="1"/>
    <col min="15611" max="15611" width="8.44140625" style="3" hidden="1"/>
    <col min="15612" max="15612" width="15.109375" style="3" hidden="1"/>
    <col min="15613" max="15614" width="13.88671875" style="3" hidden="1"/>
    <col min="15615" max="15615" width="1.33203125" style="3" hidden="1"/>
    <col min="15616" max="15616" width="21" style="3" hidden="1"/>
    <col min="15617" max="15617" width="4.6640625" style="3" hidden="1"/>
    <col min="15618" max="15866" width="9.109375" style="3" hidden="1"/>
    <col min="15867" max="15867" width="8.44140625" style="3" hidden="1"/>
    <col min="15868" max="15868" width="15.109375" style="3" hidden="1"/>
    <col min="15869" max="15870" width="13.88671875" style="3" hidden="1"/>
    <col min="15871" max="15871" width="1.33203125" style="3" hidden="1"/>
    <col min="15872" max="15872" width="21" style="3" hidden="1"/>
    <col min="15873" max="15873" width="4.6640625" style="3" hidden="1"/>
    <col min="15874" max="16122" width="9.109375" style="3" hidden="1"/>
    <col min="16123" max="16123" width="8.44140625" style="3" hidden="1"/>
    <col min="16124" max="16124" width="15.109375" style="3" hidden="1"/>
    <col min="16125" max="16126" width="13.88671875" style="3" hidden="1"/>
    <col min="16127" max="16127" width="1.33203125" style="3" hidden="1"/>
    <col min="16128" max="16128" width="21" style="3" hidden="1"/>
    <col min="16129" max="16129" width="4.6640625" style="3" hidden="1"/>
    <col min="16130" max="16384" width="9.109375" style="3" hidden="1"/>
  </cols>
  <sheetData>
    <row r="1" spans="1:9" x14ac:dyDescent="0.3">
      <c r="A1" s="1"/>
      <c r="B1" s="2" t="s">
        <v>14</v>
      </c>
      <c r="C1" s="1"/>
      <c r="D1" s="1"/>
      <c r="E1" s="1"/>
      <c r="F1" s="1"/>
      <c r="G1" s="1"/>
    </row>
    <row r="2" spans="1:9" x14ac:dyDescent="0.3">
      <c r="A2" s="1"/>
      <c r="B2" s="4" t="s">
        <v>15</v>
      </c>
      <c r="C2" s="5"/>
      <c r="D2" s="5"/>
      <c r="E2" s="5"/>
      <c r="F2" s="6">
        <f ca="1">NOW()</f>
        <v>42682.578229976854</v>
      </c>
      <c r="G2" s="7"/>
    </row>
    <row r="3" spans="1:9" x14ac:dyDescent="0.3">
      <c r="A3" s="1"/>
      <c r="B3" s="4"/>
      <c r="C3" s="5"/>
      <c r="D3" s="5"/>
      <c r="E3" s="5"/>
      <c r="F3" s="8"/>
      <c r="G3" s="7"/>
    </row>
    <row r="4" spans="1:9" s="9" customFormat="1" ht="24.6" customHeight="1" x14ac:dyDescent="0.3">
      <c r="B4" s="10" t="s">
        <v>3</v>
      </c>
      <c r="C4" s="11"/>
      <c r="D4" s="11"/>
      <c r="E4" s="11"/>
      <c r="F4" s="11"/>
      <c r="G4" s="11"/>
      <c r="H4" s="11"/>
      <c r="I4" s="11"/>
    </row>
    <row r="5" spans="1:9" s="12" customFormat="1" x14ac:dyDescent="0.3">
      <c r="B5" s="12" t="s">
        <v>16</v>
      </c>
      <c r="F5" s="25">
        <v>3000000</v>
      </c>
    </row>
    <row r="6" spans="1:9" s="12" customFormat="1" x14ac:dyDescent="0.3">
      <c r="B6" s="12" t="s">
        <v>0</v>
      </c>
      <c r="F6" s="24">
        <v>0.13</v>
      </c>
    </row>
    <row r="7" spans="1:9" s="12" customFormat="1" x14ac:dyDescent="0.3">
      <c r="B7" s="12" t="s">
        <v>4</v>
      </c>
      <c r="F7" s="26">
        <v>240</v>
      </c>
    </row>
    <row r="8" spans="1:9" s="12" customFormat="1" x14ac:dyDescent="0.3"/>
    <row r="9" spans="1:9" s="12" customFormat="1" x14ac:dyDescent="0.3">
      <c r="B9" s="13" t="s">
        <v>6</v>
      </c>
    </row>
    <row r="10" spans="1:9" s="12" customFormat="1" x14ac:dyDescent="0.3">
      <c r="B10" s="12" t="s">
        <v>1</v>
      </c>
      <c r="F10" s="14">
        <f>PMT(F6/12,F7,-F5)</f>
        <v>35147.271338349106</v>
      </c>
    </row>
    <row r="11" spans="1:9" s="12" customFormat="1" x14ac:dyDescent="0.3">
      <c r="B11" s="12" t="s">
        <v>2</v>
      </c>
      <c r="F11" s="14">
        <f>F10*F7</f>
        <v>8435345.1212037858</v>
      </c>
    </row>
    <row r="12" spans="1:9" s="12" customFormat="1" x14ac:dyDescent="0.3">
      <c r="B12" s="12" t="s">
        <v>17</v>
      </c>
      <c r="F12" s="14">
        <f>F11-F5</f>
        <v>5435345.1212037858</v>
      </c>
    </row>
    <row r="13" spans="1:9" ht="16.2" thickBot="1" x14ac:dyDescent="0.35"/>
    <row r="14" spans="1:9" ht="16.2" thickBot="1" x14ac:dyDescent="0.35">
      <c r="B14" s="3" t="s">
        <v>5</v>
      </c>
      <c r="F14" s="22">
        <f>F11/F5</f>
        <v>2.8117817070679285</v>
      </c>
    </row>
    <row r="15" spans="1:9" x14ac:dyDescent="0.3">
      <c r="B15" s="15" t="str">
        <f>IF(F14&gt;1.75,"Мама родная!!! Переплата составит "&amp;TEXT(F14,"0.0")&amp;" раз(а)","")</f>
        <v>Мама родная!!! Переплата составит 2.8 раз(а)</v>
      </c>
    </row>
    <row r="16" spans="1:9" x14ac:dyDescent="0.3">
      <c r="B16" s="15"/>
    </row>
    <row r="17" spans="2:9" x14ac:dyDescent="0.3">
      <c r="B17" s="3" t="s">
        <v>11</v>
      </c>
      <c r="F17" s="25">
        <v>120000</v>
      </c>
    </row>
    <row r="18" spans="2:9" x14ac:dyDescent="0.3">
      <c r="B18" s="3" t="s">
        <v>7</v>
      </c>
      <c r="F18" s="25">
        <v>0</v>
      </c>
    </row>
    <row r="19" spans="2:9" ht="19.2" customHeight="1" x14ac:dyDescent="0.3">
      <c r="B19" s="3" t="s">
        <v>12</v>
      </c>
      <c r="F19" s="23">
        <f>IF(F17&lt;=0,0,(F18+F10)/F17)</f>
        <v>0.29289392781957591</v>
      </c>
    </row>
    <row r="20" spans="2:9" x14ac:dyDescent="0.3">
      <c r="B20" s="15" t="str">
        <f>IF(F19&gt;26%,"Ежемес. платежи по всем вашим кредитам не должны превышать 25% вашего дохода!","")</f>
        <v>Ежемес. платежи по всем вашим кредитам не должны превышать 25% вашего дохода!</v>
      </c>
    </row>
    <row r="21" spans="2:9" x14ac:dyDescent="0.3"/>
    <row r="22" spans="2:9" s="16" customFormat="1" ht="24.6" customHeight="1" x14ac:dyDescent="0.3">
      <c r="B22" s="17" t="str">
        <f>"Сколько бы вы заработали, если бы откладывали "&amp;TEXT(F10,"0,0")&amp;" на депозит в теч. "&amp;TEXT(F7,"0")&amp;" мес."</f>
        <v>Сколько бы вы заработали, если бы откладывали 35,147 на депозит в теч. 240 мес.</v>
      </c>
      <c r="C22" s="17"/>
      <c r="D22" s="17"/>
      <c r="E22" s="17"/>
      <c r="F22" s="17"/>
      <c r="G22" s="17"/>
      <c r="H22" s="17"/>
      <c r="I22" s="17"/>
    </row>
    <row r="23" spans="2:9" x14ac:dyDescent="0.3"/>
    <row r="24" spans="2:9" x14ac:dyDescent="0.3">
      <c r="B24" s="3" t="s">
        <v>9</v>
      </c>
      <c r="F24" s="18">
        <f>F10</f>
        <v>35147.271338349106</v>
      </c>
    </row>
    <row r="25" spans="2:9" x14ac:dyDescent="0.3">
      <c r="B25" s="3" t="s">
        <v>10</v>
      </c>
      <c r="F25" s="3">
        <f>F7</f>
        <v>240</v>
      </c>
    </row>
    <row r="26" spans="2:9" ht="16.2" thickBot="1" x14ac:dyDescent="0.35">
      <c r="B26" s="3" t="s">
        <v>13</v>
      </c>
      <c r="F26" s="27">
        <v>0.1</v>
      </c>
    </row>
    <row r="27" spans="2:9" ht="18.600000000000001" customHeight="1" thickBot="1" x14ac:dyDescent="0.35">
      <c r="B27" s="3" t="str">
        <f>"За "&amp;TEXT(F25,"0")&amp;" мес. вы бы накопили"</f>
        <v>За 240 мес. вы бы накопили</v>
      </c>
      <c r="F27" s="28">
        <f>-FV(F26/12,F25,F24,,1)</f>
        <v>26912157.04546231</v>
      </c>
    </row>
    <row r="28" spans="2:9" x14ac:dyDescent="0.3">
      <c r="B28" s="15" t="str">
        <f>"Необходимые вам "&amp;TEXT(F5,"0,0")&amp;" вы бы накопили за "&amp;TEXT(I28,"0")&amp;" мес. или "&amp;TEXT(I28/12,"0.0")&amp;" года/лет."</f>
        <v>Необходимые вам 3,000,000 вы бы накопили за 64 мес. или 5.4 года/лет.</v>
      </c>
      <c r="F28" s="19"/>
      <c r="I28" s="20">
        <f>NPER(F26/12,-F24,,F5,1)</f>
        <v>64.323504812879747</v>
      </c>
    </row>
    <row r="29" spans="2:9" x14ac:dyDescent="0.3"/>
    <row r="30" spans="2:9" x14ac:dyDescent="0.3">
      <c r="B30" s="21" t="s">
        <v>8</v>
      </c>
    </row>
    <row r="31" spans="2:9" x14ac:dyDescent="0.3"/>
    <row r="32" spans="2:9" x14ac:dyDescent="0.3">
      <c r="B32" s="30" t="s">
        <v>24</v>
      </c>
    </row>
    <row r="33" x14ac:dyDescent="0.3"/>
  </sheetData>
  <sheetProtection password="C755" sheet="1" objects="1" scenarios="1" formatCells="0" formatColumns="0" formatRows="0" insertColumns="0" insertRows="0" insertHyperlinks="0" deleteColumns="0" deleteRows="0" sort="0" autoFilter="0" pivotTables="0"/>
  <conditionalFormatting sqref="F19">
    <cfRule type="cellIs" dxfId="1" priority="2" operator="greaterThan">
      <formula>26%</formula>
    </cfRule>
  </conditionalFormatting>
  <conditionalFormatting sqref="F14">
    <cfRule type="cellIs" dxfId="0" priority="1" operator="greaterThan">
      <formula>1.75</formula>
    </cfRule>
  </conditionalFormatting>
  <hyperlinks>
    <hyperlink ref="B1" r:id="rId1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showRowColHeaders="0" workbookViewId="0"/>
  </sheetViews>
  <sheetFormatPr defaultRowHeight="14.4" x14ac:dyDescent="0.3"/>
  <cols>
    <col min="3" max="3" width="8.88671875" style="31"/>
  </cols>
  <sheetData>
    <row r="2" spans="2:3" ht="15.6" x14ac:dyDescent="0.3">
      <c r="B2" s="2" t="s">
        <v>14</v>
      </c>
    </row>
    <row r="3" spans="2:3" ht="15.6" x14ac:dyDescent="0.3">
      <c r="B3" s="4" t="s">
        <v>15</v>
      </c>
    </row>
    <row r="4" spans="2:3" x14ac:dyDescent="0.3">
      <c r="B4" s="29" t="s">
        <v>18</v>
      </c>
    </row>
    <row r="6" spans="2:3" x14ac:dyDescent="0.3">
      <c r="B6" s="34">
        <v>1</v>
      </c>
      <c r="C6" s="31" t="s">
        <v>27</v>
      </c>
    </row>
    <row r="7" spans="2:3" x14ac:dyDescent="0.3">
      <c r="B7" s="34"/>
      <c r="C7" s="31" t="s">
        <v>28</v>
      </c>
    </row>
    <row r="8" spans="2:3" x14ac:dyDescent="0.3">
      <c r="B8" s="34"/>
    </row>
    <row r="9" spans="2:3" ht="15.6" x14ac:dyDescent="0.3">
      <c r="B9" s="34">
        <v>2</v>
      </c>
      <c r="C9" s="32" t="s">
        <v>29</v>
      </c>
    </row>
    <row r="10" spans="2:3" x14ac:dyDescent="0.3">
      <c r="B10" s="34"/>
      <c r="C10" s="31" t="s">
        <v>19</v>
      </c>
    </row>
    <row r="11" spans="2:3" x14ac:dyDescent="0.3">
      <c r="B11" s="34"/>
    </row>
    <row r="12" spans="2:3" x14ac:dyDescent="0.3">
      <c r="B12" s="34">
        <v>3</v>
      </c>
      <c r="C12" s="31" t="s">
        <v>20</v>
      </c>
    </row>
    <row r="13" spans="2:3" x14ac:dyDescent="0.3">
      <c r="B13" s="34"/>
      <c r="C13" s="31" t="s">
        <v>21</v>
      </c>
    </row>
    <row r="14" spans="2:3" x14ac:dyDescent="0.3">
      <c r="B14" s="34"/>
    </row>
    <row r="15" spans="2:3" ht="15.6" x14ac:dyDescent="0.3">
      <c r="B15" s="34">
        <v>4</v>
      </c>
      <c r="C15" s="33" t="s">
        <v>30</v>
      </c>
    </row>
    <row r="16" spans="2:3" x14ac:dyDescent="0.3">
      <c r="B16" s="34"/>
    </row>
    <row r="17" spans="2:3" ht="15.6" x14ac:dyDescent="0.3">
      <c r="B17" s="34">
        <v>5</v>
      </c>
      <c r="C17" s="33" t="s">
        <v>22</v>
      </c>
    </row>
    <row r="18" spans="2:3" x14ac:dyDescent="0.3">
      <c r="B18" s="34"/>
      <c r="C18" s="31" t="s">
        <v>23</v>
      </c>
    </row>
    <row r="19" spans="2:3" x14ac:dyDescent="0.3">
      <c r="B19" s="34"/>
    </row>
    <row r="20" spans="2:3" x14ac:dyDescent="0.3">
      <c r="B20" s="34">
        <v>6</v>
      </c>
      <c r="C20" s="35" t="s">
        <v>25</v>
      </c>
    </row>
    <row r="21" spans="2:3" x14ac:dyDescent="0.3">
      <c r="B21" s="34"/>
      <c r="C21" s="35"/>
    </row>
    <row r="22" spans="2:3" x14ac:dyDescent="0.3">
      <c r="C22" s="31" t="s">
        <v>31</v>
      </c>
    </row>
    <row r="24" spans="2:3" x14ac:dyDescent="0.3">
      <c r="C24" s="31" t="s">
        <v>26</v>
      </c>
    </row>
    <row r="25" spans="2:3" x14ac:dyDescent="0.3">
      <c r="C25" s="31" t="s">
        <v>32</v>
      </c>
    </row>
  </sheetData>
  <sheetProtection password="C755" sheet="1" objects="1" scenarios="1" formatCells="0" formatColumns="0" formatRows="0" insertColumns="0" insertRows="0" insertHyperlinks="0" deleteColumns="0" deleteRows="0" sort="0" autoFilter="0" pivotTables="0"/>
  <hyperlinks>
    <hyperlink ref="B2" r:id="rId1"/>
  </hyperlinks>
  <pageMargins left="0.7" right="0.7" top="0.75" bottom="0.75" header="0.3" footer="0.3"/>
  <pageSetup paperSize="9" scale="7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кредитный калькулятор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2016-11-08T10:48:30Z</cp:lastPrinted>
  <dcterms:created xsi:type="dcterms:W3CDTF">2016-11-01T13:37:03Z</dcterms:created>
  <dcterms:modified xsi:type="dcterms:W3CDTF">2016-11-08T10:53:13Z</dcterms:modified>
</cp:coreProperties>
</file>