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360" yWindow="108" windowWidth="19320" windowHeight="8568"/>
  </bookViews>
  <sheets>
    <sheet name="калькулятор накоплений" sheetId="1" r:id="rId1"/>
  </sheets>
  <definedNames>
    <definedName name="interest">'калькулятор накоплений'!$G$3</definedName>
    <definedName name="monthly_deposit">'калькулятор накоплений'!$G$2</definedName>
  </definedNames>
  <calcPr calcId="145621"/>
</workbook>
</file>

<file path=xl/calcChain.xml><?xml version="1.0" encoding="utf-8"?>
<calcChain xmlns="http://schemas.openxmlformats.org/spreadsheetml/2006/main">
  <c r="C5" i="1" l="1"/>
  <c r="D5" i="1" s="1"/>
  <c r="E5" i="1" s="1"/>
  <c r="F5" i="1" s="1"/>
  <c r="G5" i="1" s="1"/>
  <c r="H5" i="1" s="1"/>
  <c r="I5" i="1" s="1"/>
  <c r="O5" i="1"/>
  <c r="O6" i="1" s="1"/>
  <c r="O7" i="1" s="1"/>
  <c r="O8" i="1" s="1"/>
  <c r="O9" i="1" s="1"/>
  <c r="O10" i="1" s="1"/>
  <c r="O11" i="1" s="1"/>
  <c r="O12" i="1" s="1"/>
  <c r="O13" i="1" s="1"/>
  <c r="O14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J5" i="1" l="1"/>
  <c r="K5" i="1" s="1"/>
  <c r="L5" i="1" s="1"/>
  <c r="M5" i="1" s="1"/>
  <c r="N5" i="1" s="1"/>
  <c r="C6" i="1" l="1"/>
  <c r="D6" i="1" s="1"/>
  <c r="E6" i="1" s="1"/>
  <c r="F6" i="1" s="1"/>
  <c r="G6" i="1" s="1"/>
  <c r="H6" i="1" s="1"/>
  <c r="I6" i="1" s="1"/>
  <c r="J6" i="1" s="1"/>
  <c r="K6" i="1" s="1"/>
  <c r="L6" i="1" s="1"/>
  <c r="M6" i="1" s="1"/>
  <c r="N6" i="1" s="1"/>
  <c r="P5" i="1"/>
  <c r="C7" i="1" l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  <c r="P6" i="1"/>
  <c r="C8" i="1" l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P7" i="1"/>
  <c r="C9" i="1" l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P8" i="1"/>
  <c r="C10" i="1" l="1"/>
  <c r="D10" i="1" s="1"/>
  <c r="E10" i="1" s="1"/>
  <c r="F10" i="1" s="1"/>
  <c r="G10" i="1" s="1"/>
  <c r="H10" i="1" s="1"/>
  <c r="I10" i="1" s="1"/>
  <c r="J10" i="1" s="1"/>
  <c r="K10" i="1" s="1"/>
  <c r="L10" i="1" s="1"/>
  <c r="M10" i="1" s="1"/>
  <c r="N10" i="1" s="1"/>
  <c r="P9" i="1"/>
  <c r="C11" i="1" l="1"/>
  <c r="D11" i="1" s="1"/>
  <c r="E11" i="1" s="1"/>
  <c r="F11" i="1" s="1"/>
  <c r="G11" i="1" s="1"/>
  <c r="H11" i="1" s="1"/>
  <c r="I11" i="1" s="1"/>
  <c r="J11" i="1" s="1"/>
  <c r="K11" i="1" s="1"/>
  <c r="L11" i="1" s="1"/>
  <c r="M11" i="1" s="1"/>
  <c r="N11" i="1" s="1"/>
  <c r="P10" i="1"/>
  <c r="C12" i="1" l="1"/>
  <c r="D12" i="1" s="1"/>
  <c r="E12" i="1" s="1"/>
  <c r="F12" i="1" s="1"/>
  <c r="G12" i="1" s="1"/>
  <c r="H12" i="1" s="1"/>
  <c r="I12" i="1" s="1"/>
  <c r="J12" i="1" s="1"/>
  <c r="K12" i="1" s="1"/>
  <c r="L12" i="1" s="1"/>
  <c r="M12" i="1" s="1"/>
  <c r="N12" i="1" s="1"/>
  <c r="P11" i="1"/>
  <c r="C13" i="1" l="1"/>
  <c r="D13" i="1" s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P12" i="1"/>
  <c r="C14" i="1" l="1"/>
  <c r="D14" i="1" s="1"/>
  <c r="E14" i="1" s="1"/>
  <c r="F14" i="1" s="1"/>
  <c r="G14" i="1" s="1"/>
  <c r="H14" i="1" s="1"/>
  <c r="I14" i="1" s="1"/>
  <c r="J14" i="1" s="1"/>
  <c r="K14" i="1" s="1"/>
  <c r="L14" i="1" s="1"/>
  <c r="M14" i="1" s="1"/>
  <c r="N14" i="1" s="1"/>
  <c r="P13" i="1"/>
  <c r="C16" i="1" l="1"/>
  <c r="D16" i="1" s="1"/>
  <c r="E16" i="1" s="1"/>
  <c r="F16" i="1" s="1"/>
  <c r="G16" i="1" s="1"/>
  <c r="H16" i="1" s="1"/>
  <c r="I16" i="1" s="1"/>
  <c r="J16" i="1" s="1"/>
  <c r="K16" i="1" s="1"/>
  <c r="L16" i="1" s="1"/>
  <c r="M16" i="1" s="1"/>
  <c r="N16" i="1" s="1"/>
  <c r="P14" i="1"/>
  <c r="C17" i="1" l="1"/>
  <c r="D17" i="1" s="1"/>
  <c r="E17" i="1" s="1"/>
  <c r="F17" i="1" s="1"/>
  <c r="G17" i="1" s="1"/>
  <c r="H17" i="1" s="1"/>
  <c r="I17" i="1" s="1"/>
  <c r="J17" i="1" s="1"/>
  <c r="K17" i="1" s="1"/>
  <c r="L17" i="1" s="1"/>
  <c r="M17" i="1" s="1"/>
  <c r="N17" i="1" s="1"/>
  <c r="P16" i="1"/>
  <c r="C18" i="1" l="1"/>
  <c r="D18" i="1" s="1"/>
  <c r="E18" i="1" s="1"/>
  <c r="F18" i="1" s="1"/>
  <c r="G18" i="1" s="1"/>
  <c r="H18" i="1" s="1"/>
  <c r="I18" i="1" s="1"/>
  <c r="J18" i="1" s="1"/>
  <c r="K18" i="1" s="1"/>
  <c r="L18" i="1" s="1"/>
  <c r="M18" i="1" s="1"/>
  <c r="N18" i="1" s="1"/>
  <c r="P17" i="1"/>
  <c r="C19" i="1" l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P18" i="1"/>
  <c r="C20" i="1" l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P19" i="1"/>
  <c r="C21" i="1" l="1"/>
  <c r="D21" i="1" s="1"/>
  <c r="E21" i="1" s="1"/>
  <c r="F21" i="1" s="1"/>
  <c r="G21" i="1" s="1"/>
  <c r="H21" i="1" s="1"/>
  <c r="I21" i="1" s="1"/>
  <c r="J21" i="1" s="1"/>
  <c r="K21" i="1" s="1"/>
  <c r="L21" i="1" s="1"/>
  <c r="M21" i="1" s="1"/>
  <c r="N21" i="1" s="1"/>
  <c r="P20" i="1"/>
  <c r="C22" i="1" l="1"/>
  <c r="D22" i="1" s="1"/>
  <c r="E22" i="1" s="1"/>
  <c r="F22" i="1" s="1"/>
  <c r="G22" i="1" s="1"/>
  <c r="H22" i="1" s="1"/>
  <c r="I22" i="1" s="1"/>
  <c r="J22" i="1" s="1"/>
  <c r="K22" i="1" s="1"/>
  <c r="L22" i="1" s="1"/>
  <c r="M22" i="1" s="1"/>
  <c r="N22" i="1" s="1"/>
  <c r="P21" i="1"/>
  <c r="C23" i="1" l="1"/>
  <c r="D23" i="1" s="1"/>
  <c r="E23" i="1" s="1"/>
  <c r="F23" i="1" s="1"/>
  <c r="G23" i="1" s="1"/>
  <c r="H23" i="1" s="1"/>
  <c r="I23" i="1" s="1"/>
  <c r="J23" i="1" s="1"/>
  <c r="K23" i="1" s="1"/>
  <c r="L23" i="1" s="1"/>
  <c r="M23" i="1" s="1"/>
  <c r="N23" i="1" s="1"/>
  <c r="P22" i="1"/>
  <c r="C24" i="1" l="1"/>
  <c r="D24" i="1" s="1"/>
  <c r="E24" i="1" s="1"/>
  <c r="F24" i="1" s="1"/>
  <c r="G24" i="1" s="1"/>
  <c r="H24" i="1" s="1"/>
  <c r="I24" i="1" s="1"/>
  <c r="J24" i="1" s="1"/>
  <c r="K24" i="1" s="1"/>
  <c r="L24" i="1" s="1"/>
  <c r="M24" i="1" s="1"/>
  <c r="N24" i="1" s="1"/>
  <c r="P23" i="1"/>
  <c r="C25" i="1" l="1"/>
  <c r="D25" i="1" s="1"/>
  <c r="E25" i="1" s="1"/>
  <c r="F25" i="1" s="1"/>
  <c r="G25" i="1" s="1"/>
  <c r="H25" i="1" s="1"/>
  <c r="I25" i="1" s="1"/>
  <c r="J25" i="1" s="1"/>
  <c r="K25" i="1" s="1"/>
  <c r="L25" i="1" s="1"/>
  <c r="M25" i="1" s="1"/>
  <c r="N25" i="1" s="1"/>
  <c r="P24" i="1"/>
  <c r="C27" i="1" l="1"/>
  <c r="D27" i="1" s="1"/>
  <c r="E27" i="1" s="1"/>
  <c r="F27" i="1" s="1"/>
  <c r="G27" i="1" s="1"/>
  <c r="H27" i="1" s="1"/>
  <c r="I27" i="1" s="1"/>
  <c r="J27" i="1" s="1"/>
  <c r="K27" i="1" s="1"/>
  <c r="L27" i="1" s="1"/>
  <c r="M27" i="1" s="1"/>
  <c r="N27" i="1" s="1"/>
  <c r="P25" i="1"/>
  <c r="C28" i="1" l="1"/>
  <c r="D28" i="1" s="1"/>
  <c r="E28" i="1" s="1"/>
  <c r="F28" i="1" s="1"/>
  <c r="G28" i="1" s="1"/>
  <c r="H28" i="1" s="1"/>
  <c r="I28" i="1" s="1"/>
  <c r="J28" i="1" s="1"/>
  <c r="K28" i="1" s="1"/>
  <c r="L28" i="1" s="1"/>
  <c r="M28" i="1" s="1"/>
  <c r="N28" i="1" s="1"/>
  <c r="P27" i="1"/>
  <c r="C29" i="1" l="1"/>
  <c r="D29" i="1" s="1"/>
  <c r="E29" i="1" s="1"/>
  <c r="F29" i="1" s="1"/>
  <c r="G29" i="1" s="1"/>
  <c r="H29" i="1" s="1"/>
  <c r="I29" i="1" s="1"/>
  <c r="J29" i="1" s="1"/>
  <c r="K29" i="1" s="1"/>
  <c r="L29" i="1" s="1"/>
  <c r="M29" i="1" s="1"/>
  <c r="N29" i="1" s="1"/>
  <c r="P28" i="1"/>
  <c r="C30" i="1" l="1"/>
  <c r="D30" i="1" s="1"/>
  <c r="E30" i="1" s="1"/>
  <c r="F30" i="1" s="1"/>
  <c r="G30" i="1" s="1"/>
  <c r="H30" i="1" s="1"/>
  <c r="I30" i="1" s="1"/>
  <c r="J30" i="1" s="1"/>
  <c r="K30" i="1" s="1"/>
  <c r="L30" i="1" s="1"/>
  <c r="M30" i="1" s="1"/>
  <c r="N30" i="1" s="1"/>
  <c r="P29" i="1"/>
  <c r="C31" i="1" l="1"/>
  <c r="D31" i="1" s="1"/>
  <c r="E31" i="1" s="1"/>
  <c r="F31" i="1" s="1"/>
  <c r="G31" i="1" s="1"/>
  <c r="H31" i="1" s="1"/>
  <c r="I31" i="1" s="1"/>
  <c r="J31" i="1" s="1"/>
  <c r="K31" i="1" s="1"/>
  <c r="L31" i="1" s="1"/>
  <c r="M31" i="1" s="1"/>
  <c r="N31" i="1" s="1"/>
  <c r="P30" i="1"/>
  <c r="C32" i="1" l="1"/>
  <c r="D32" i="1" s="1"/>
  <c r="E32" i="1" s="1"/>
  <c r="F32" i="1" s="1"/>
  <c r="G32" i="1" s="1"/>
  <c r="H32" i="1" s="1"/>
  <c r="I32" i="1" s="1"/>
  <c r="J32" i="1" s="1"/>
  <c r="K32" i="1" s="1"/>
  <c r="L32" i="1" s="1"/>
  <c r="M32" i="1" s="1"/>
  <c r="N32" i="1" s="1"/>
  <c r="P31" i="1"/>
  <c r="C33" i="1" l="1"/>
  <c r="D33" i="1" s="1"/>
  <c r="E33" i="1" s="1"/>
  <c r="F33" i="1" s="1"/>
  <c r="G33" i="1" s="1"/>
  <c r="H33" i="1" s="1"/>
  <c r="I33" i="1" s="1"/>
  <c r="J33" i="1" s="1"/>
  <c r="K33" i="1" s="1"/>
  <c r="L33" i="1" s="1"/>
  <c r="M33" i="1" s="1"/>
  <c r="N33" i="1" s="1"/>
  <c r="P32" i="1"/>
  <c r="C34" i="1" l="1"/>
  <c r="D34" i="1" s="1"/>
  <c r="E34" i="1" s="1"/>
  <c r="F34" i="1" s="1"/>
  <c r="G34" i="1" s="1"/>
  <c r="H34" i="1" s="1"/>
  <c r="I34" i="1" s="1"/>
  <c r="J34" i="1" s="1"/>
  <c r="K34" i="1" s="1"/>
  <c r="L34" i="1" s="1"/>
  <c r="M34" i="1" s="1"/>
  <c r="N34" i="1" s="1"/>
  <c r="P33" i="1"/>
  <c r="C35" i="1" l="1"/>
  <c r="D35" i="1" s="1"/>
  <c r="E35" i="1" s="1"/>
  <c r="F35" i="1" s="1"/>
  <c r="G35" i="1" s="1"/>
  <c r="H35" i="1" s="1"/>
  <c r="I35" i="1" s="1"/>
  <c r="J35" i="1" s="1"/>
  <c r="K35" i="1" s="1"/>
  <c r="L35" i="1" s="1"/>
  <c r="M35" i="1" s="1"/>
  <c r="N35" i="1" s="1"/>
  <c r="P34" i="1"/>
  <c r="C36" i="1" l="1"/>
  <c r="D36" i="1" s="1"/>
  <c r="E36" i="1" s="1"/>
  <c r="F36" i="1" s="1"/>
  <c r="G36" i="1" s="1"/>
  <c r="H36" i="1" s="1"/>
  <c r="I36" i="1" s="1"/>
  <c r="J36" i="1" s="1"/>
  <c r="K36" i="1" s="1"/>
  <c r="L36" i="1" s="1"/>
  <c r="M36" i="1" s="1"/>
  <c r="N36" i="1" s="1"/>
  <c r="P36" i="1" s="1"/>
  <c r="P35" i="1"/>
</calcChain>
</file>

<file path=xl/sharedStrings.xml><?xml version="1.0" encoding="utf-8"?>
<sst xmlns="http://schemas.openxmlformats.org/spreadsheetml/2006/main" count="47" uniqueCount="47">
  <si>
    <t>Ежемесячные сбережения</t>
  </si>
  <si>
    <t>Год 1</t>
  </si>
  <si>
    <t>Год 2</t>
  </si>
  <si>
    <t>Год 3</t>
  </si>
  <si>
    <t>Год 4</t>
  </si>
  <si>
    <t>Год 5</t>
  </si>
  <si>
    <t>Год 6</t>
  </si>
  <si>
    <t>Год 7</t>
  </si>
  <si>
    <t>Год 8</t>
  </si>
  <si>
    <t>Год 9</t>
  </si>
  <si>
    <t>Год 10</t>
  </si>
  <si>
    <t>Год 11</t>
  </si>
  <si>
    <t>Год 12</t>
  </si>
  <si>
    <t>Год 13</t>
  </si>
  <si>
    <t>Год 14</t>
  </si>
  <si>
    <t>Год 15</t>
  </si>
  <si>
    <t>Год 16</t>
  </si>
  <si>
    <t>Год 17</t>
  </si>
  <si>
    <t>Год 18</t>
  </si>
  <si>
    <t>Год 19</t>
  </si>
  <si>
    <t>Год 20</t>
  </si>
  <si>
    <t>Год 21</t>
  </si>
  <si>
    <t>Год 22</t>
  </si>
  <si>
    <t>Год 23</t>
  </si>
  <si>
    <t>Год 24</t>
  </si>
  <si>
    <t>Год 25</t>
  </si>
  <si>
    <t>Год 26</t>
  </si>
  <si>
    <t>Год 27</t>
  </si>
  <si>
    <t>Год 28</t>
  </si>
  <si>
    <t>Год 29</t>
  </si>
  <si>
    <t>Год 30</t>
  </si>
  <si>
    <t>Месяц 1</t>
  </si>
  <si>
    <t>Месяц 2</t>
  </si>
  <si>
    <t>Месяц 3</t>
  </si>
  <si>
    <t>Месяц 4</t>
  </si>
  <si>
    <t>Месяц 5</t>
  </si>
  <si>
    <t>Месяц 6</t>
  </si>
  <si>
    <t>Месяц 7</t>
  </si>
  <si>
    <t>Месяц 8</t>
  </si>
  <si>
    <t>Месяц 9</t>
  </si>
  <si>
    <t>Месяц 10</t>
  </si>
  <si>
    <t>Месяц 11</t>
  </si>
  <si>
    <t>Месяц 12</t>
  </si>
  <si>
    <t xml:space="preserve"> </t>
  </si>
  <si>
    <t>Итого Отложено</t>
  </si>
  <si>
    <t>Процент на депозите</t>
  </si>
  <si>
    <t>Итого заработано на  %%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</si>
</sst>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Garamond"/>
      <family val="2"/>
      <scheme val="minor"/>
    </font>
    <font>
      <sz val="11"/>
      <color theme="1"/>
      <name val="Garamond"/>
      <family val="2"/>
      <scheme val="minor"/>
    </font>
    <font>
      <sz val="10"/>
      <color theme="1"/>
      <name val="Candara"/>
      <family val="2"/>
      <charset val="204"/>
    </font>
    <font>
      <b/>
      <sz val="10"/>
      <color theme="1"/>
      <name val="Candara"/>
      <family val="2"/>
      <charset val="204"/>
    </font>
    <font>
      <u val="singleAccounting"/>
      <sz val="10"/>
      <color theme="1"/>
      <name val="Candara"/>
      <family val="2"/>
      <charset val="204"/>
    </font>
    <font>
      <u/>
      <sz val="11"/>
      <color theme="10"/>
      <name val="Garamond"/>
      <family val="2"/>
      <scheme val="minor"/>
    </font>
    <font>
      <b/>
      <u/>
      <sz val="10"/>
      <color theme="10"/>
      <name val="Candara"/>
      <family val="2"/>
      <charset val="204"/>
    </font>
    <font>
      <b/>
      <sz val="10"/>
      <color rgb="FFFF0000"/>
      <name val="Candara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shrinkToFit="1"/>
    </xf>
    <xf numFmtId="0" fontId="3" fillId="0" borderId="0" xfId="0" applyFont="1" applyAlignment="1">
      <alignment horizontal="left"/>
    </xf>
    <xf numFmtId="0" fontId="3" fillId="0" borderId="0" xfId="0" applyFont="1"/>
    <xf numFmtId="43" fontId="2" fillId="0" borderId="0" xfId="0" applyNumberFormat="1" applyFont="1" applyAlignment="1">
      <alignment shrinkToFit="1"/>
    </xf>
    <xf numFmtId="0" fontId="4" fillId="0" borderId="0" xfId="0" applyFont="1"/>
    <xf numFmtId="0" fontId="4" fillId="0" borderId="0" xfId="0" applyFont="1" applyAlignment="1">
      <alignment horizontal="right" shrinkToFit="1"/>
    </xf>
    <xf numFmtId="0" fontId="4" fillId="0" borderId="0" xfId="0" applyFont="1" applyAlignment="1">
      <alignment horizontal="right" wrapText="1"/>
    </xf>
    <xf numFmtId="164" fontId="2" fillId="0" borderId="0" xfId="1" applyNumberFormat="1" applyFont="1" applyAlignment="1" applyProtection="1">
      <alignment shrinkToFit="1"/>
      <protection hidden="1"/>
    </xf>
    <xf numFmtId="164" fontId="2" fillId="0" borderId="0" xfId="0" applyNumberFormat="1" applyFont="1" applyProtection="1">
      <protection hidden="1"/>
    </xf>
    <xf numFmtId="0" fontId="2" fillId="0" borderId="0" xfId="0" applyFont="1" applyProtection="1">
      <protection hidden="1"/>
    </xf>
    <xf numFmtId="9" fontId="2" fillId="0" borderId="0" xfId="0" applyNumberFormat="1" applyFont="1"/>
    <xf numFmtId="164" fontId="2" fillId="0" borderId="0" xfId="1" applyNumberFormat="1" applyFont="1" applyAlignment="1">
      <alignment shrinkToFit="1"/>
    </xf>
    <xf numFmtId="0" fontId="3" fillId="0" borderId="0" xfId="0" applyFont="1" applyAlignment="1"/>
    <xf numFmtId="164" fontId="3" fillId="0" borderId="0" xfId="1" applyNumberFormat="1" applyFont="1" applyAlignment="1">
      <alignment shrinkToFit="1"/>
    </xf>
    <xf numFmtId="0" fontId="6" fillId="0" borderId="0" xfId="2" applyFont="1" applyAlignment="1"/>
    <xf numFmtId="164" fontId="7" fillId="0" borderId="0" xfId="1" applyNumberFormat="1" applyFont="1" applyAlignment="1" applyProtection="1">
      <alignment shrinkToFit="1"/>
      <protection locked="0"/>
    </xf>
    <xf numFmtId="10" fontId="7" fillId="0" borderId="0" xfId="0" applyNumberFormat="1" applyFont="1" applyAlignment="1" applyProtection="1">
      <alignment shrinkToFit="1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moneypapa.ru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76201</xdr:rowOff>
    </xdr:from>
    <xdr:to>
      <xdr:col>2</xdr:col>
      <xdr:colOff>76200</xdr:colOff>
      <xdr:row>3</xdr:row>
      <xdr:rowOff>457201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1"/>
          <a:ext cx="906780" cy="906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Jensen Group">
      <a:majorFont>
        <a:latin typeface="Garamond"/>
        <a:ea typeface=""/>
        <a:cs typeface=""/>
      </a:majorFont>
      <a:minorFont>
        <a:latin typeface="Garamon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48"/>
  <sheetViews>
    <sheetView showGridLines="0"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2" sqref="G2"/>
    </sheetView>
  </sheetViews>
  <sheetFormatPr defaultColWidth="0" defaultRowHeight="13.8" zeroHeight="1" x14ac:dyDescent="0.3"/>
  <cols>
    <col min="1" max="1" width="6" style="1" customWidth="1"/>
    <col min="2" max="2" width="7.625" style="1" customWidth="1"/>
    <col min="3" max="14" width="9.75" style="2" customWidth="1"/>
    <col min="15" max="15" width="11.625" style="2" customWidth="1"/>
    <col min="16" max="16" width="11.625" style="1" customWidth="1"/>
    <col min="17" max="17" width="4.625" style="1" customWidth="1"/>
    <col min="18" max="21" width="0" style="1" hidden="1" customWidth="1"/>
    <col min="22" max="16384" width="9" style="1" hidden="1"/>
  </cols>
  <sheetData>
    <row r="1" spans="2:16" x14ac:dyDescent="0.3"/>
    <row r="2" spans="2:16" x14ac:dyDescent="0.3">
      <c r="C2" s="1"/>
      <c r="D2" s="3" t="s">
        <v>0</v>
      </c>
      <c r="E2" s="4"/>
      <c r="F2" s="4"/>
      <c r="G2" s="17">
        <v>10000</v>
      </c>
      <c r="I2" s="14"/>
      <c r="J2" s="16"/>
      <c r="K2" s="15"/>
    </row>
    <row r="3" spans="2:16" x14ac:dyDescent="0.3">
      <c r="C3" s="1"/>
      <c r="D3" s="3" t="s">
        <v>45</v>
      </c>
      <c r="E3" s="4"/>
      <c r="F3" s="4"/>
      <c r="G3" s="18">
        <v>0.06</v>
      </c>
      <c r="K3" s="5"/>
    </row>
    <row r="4" spans="2:16" s="6" customFormat="1" ht="46.8" x14ac:dyDescent="0.45">
      <c r="C4" s="7" t="s">
        <v>31</v>
      </c>
      <c r="D4" s="7" t="s">
        <v>32</v>
      </c>
      <c r="E4" s="7" t="s">
        <v>33</v>
      </c>
      <c r="F4" s="7" t="s">
        <v>34</v>
      </c>
      <c r="G4" s="7" t="s">
        <v>35</v>
      </c>
      <c r="H4" s="7" t="s">
        <v>36</v>
      </c>
      <c r="I4" s="7" t="s">
        <v>37</v>
      </c>
      <c r="J4" s="7" t="s">
        <v>38</v>
      </c>
      <c r="K4" s="7" t="s">
        <v>39</v>
      </c>
      <c r="L4" s="7" t="s">
        <v>40</v>
      </c>
      <c r="M4" s="7" t="s">
        <v>41</v>
      </c>
      <c r="N4" s="7" t="s">
        <v>42</v>
      </c>
      <c r="O4" s="8" t="s">
        <v>44</v>
      </c>
      <c r="P4" s="8" t="s">
        <v>46</v>
      </c>
    </row>
    <row r="5" spans="2:16" x14ac:dyDescent="0.3">
      <c r="B5" s="1" t="s">
        <v>1</v>
      </c>
      <c r="C5" s="9">
        <f>monthly_deposit+monthly_deposit*interest/12</f>
        <v>10050</v>
      </c>
      <c r="D5" s="9">
        <f t="shared" ref="D5:N5" si="0">(C5+monthly_deposit)*(1+interest/12)</f>
        <v>20150.249999999996</v>
      </c>
      <c r="E5" s="9">
        <f t="shared" si="0"/>
        <v>30301.001249999994</v>
      </c>
      <c r="F5" s="9">
        <f t="shared" si="0"/>
        <v>40502.506256249988</v>
      </c>
      <c r="G5" s="9">
        <f t="shared" si="0"/>
        <v>50755.018787531233</v>
      </c>
      <c r="H5" s="9">
        <f t="shared" si="0"/>
        <v>61058.793881468882</v>
      </c>
      <c r="I5" s="9">
        <f t="shared" si="0"/>
        <v>71414.087850876225</v>
      </c>
      <c r="J5" s="9">
        <f t="shared" si="0"/>
        <v>81821.158290130596</v>
      </c>
      <c r="K5" s="9">
        <f t="shared" si="0"/>
        <v>92280.264081581234</v>
      </c>
      <c r="L5" s="9">
        <f t="shared" si="0"/>
        <v>102791.66540198913</v>
      </c>
      <c r="M5" s="9">
        <f t="shared" si="0"/>
        <v>113355.62372899907</v>
      </c>
      <c r="N5" s="9">
        <f t="shared" si="0"/>
        <v>123972.40184764405</v>
      </c>
      <c r="O5" s="9">
        <f t="shared" ref="O5" si="1">monthly_deposit*12</f>
        <v>120000</v>
      </c>
      <c r="P5" s="10">
        <f>N5-O5</f>
        <v>3972.4018476440542</v>
      </c>
    </row>
    <row r="6" spans="2:16" x14ac:dyDescent="0.3">
      <c r="B6" s="1" t="s">
        <v>2</v>
      </c>
      <c r="C6" s="9">
        <f t="shared" ref="C6:C25" si="2">(N5+monthly_deposit)*(1+interest/12)</f>
        <v>134642.26385688229</v>
      </c>
      <c r="D6" s="9">
        <f t="shared" ref="D6:N6" si="3">(C6+monthly_deposit)*(1+interest/12)</f>
        <v>145365.47517616668</v>
      </c>
      <c r="E6" s="9">
        <f t="shared" si="3"/>
        <v>156142.30255204751</v>
      </c>
      <c r="F6" s="9">
        <f t="shared" si="3"/>
        <v>166973.01406480774</v>
      </c>
      <c r="G6" s="9">
        <f t="shared" si="3"/>
        <v>177857.87913513175</v>
      </c>
      <c r="H6" s="9">
        <f t="shared" si="3"/>
        <v>188797.16853080739</v>
      </c>
      <c r="I6" s="9">
        <f t="shared" si="3"/>
        <v>199791.15437346141</v>
      </c>
      <c r="J6" s="9">
        <f t="shared" si="3"/>
        <v>210840.11014532868</v>
      </c>
      <c r="K6" s="9">
        <f t="shared" si="3"/>
        <v>221944.3106960553</v>
      </c>
      <c r="L6" s="9">
        <f t="shared" si="3"/>
        <v>233104.03224953555</v>
      </c>
      <c r="M6" s="9">
        <f t="shared" si="3"/>
        <v>244319.55241078319</v>
      </c>
      <c r="N6" s="9">
        <f t="shared" si="3"/>
        <v>255591.15017283708</v>
      </c>
      <c r="O6" s="9">
        <f t="shared" ref="O6:O14" si="4">O5+monthly_deposit*12</f>
        <v>240000</v>
      </c>
      <c r="P6" s="10">
        <f t="shared" ref="P6:P36" si="5">N6-O6</f>
        <v>15591.150172837079</v>
      </c>
    </row>
    <row r="7" spans="2:16" x14ac:dyDescent="0.3">
      <c r="B7" s="1" t="s">
        <v>3</v>
      </c>
      <c r="C7" s="9">
        <f t="shared" si="2"/>
        <v>266919.10592370125</v>
      </c>
      <c r="D7" s="9">
        <f t="shared" ref="D7:N7" si="6">(C7+monthly_deposit)*(1+interest/12)</f>
        <v>278303.70145331975</v>
      </c>
      <c r="E7" s="9">
        <f t="shared" si="6"/>
        <v>289745.21996058634</v>
      </c>
      <c r="F7" s="9">
        <f t="shared" si="6"/>
        <v>301243.94606038922</v>
      </c>
      <c r="G7" s="9">
        <f t="shared" si="6"/>
        <v>312800.16579069116</v>
      </c>
      <c r="H7" s="9">
        <f t="shared" si="6"/>
        <v>324414.16661964456</v>
      </c>
      <c r="I7" s="9">
        <f t="shared" si="6"/>
        <v>336086.23745274276</v>
      </c>
      <c r="J7" s="9">
        <f t="shared" si="6"/>
        <v>347816.66864000645</v>
      </c>
      <c r="K7" s="9">
        <f t="shared" si="6"/>
        <v>359605.75198320643</v>
      </c>
      <c r="L7" s="9">
        <f t="shared" si="6"/>
        <v>371453.78074312239</v>
      </c>
      <c r="M7" s="9">
        <f t="shared" si="6"/>
        <v>383361.04964683799</v>
      </c>
      <c r="N7" s="9">
        <f t="shared" si="6"/>
        <v>395327.85489507212</v>
      </c>
      <c r="O7" s="9">
        <f t="shared" si="4"/>
        <v>360000</v>
      </c>
      <c r="P7" s="10">
        <f t="shared" si="5"/>
        <v>35327.854895072116</v>
      </c>
    </row>
    <row r="8" spans="2:16" x14ac:dyDescent="0.3">
      <c r="B8" s="1" t="s">
        <v>4</v>
      </c>
      <c r="C8" s="9">
        <f t="shared" si="2"/>
        <v>407354.49416954746</v>
      </c>
      <c r="D8" s="9">
        <f t="shared" ref="D8:N8" si="7">(C8+monthly_deposit)*(1+interest/12)</f>
        <v>419441.26664039516</v>
      </c>
      <c r="E8" s="9">
        <f t="shared" si="7"/>
        <v>431588.47297359706</v>
      </c>
      <c r="F8" s="9">
        <f t="shared" si="7"/>
        <v>443796.41533846501</v>
      </c>
      <c r="G8" s="9">
        <f t="shared" si="7"/>
        <v>456065.39741515729</v>
      </c>
      <c r="H8" s="9">
        <f t="shared" si="7"/>
        <v>468395.72440223303</v>
      </c>
      <c r="I8" s="9">
        <f t="shared" si="7"/>
        <v>480787.70302424417</v>
      </c>
      <c r="J8" s="9">
        <f t="shared" si="7"/>
        <v>493241.64153936534</v>
      </c>
      <c r="K8" s="9">
        <f t="shared" si="7"/>
        <v>505757.84974706214</v>
      </c>
      <c r="L8" s="9">
        <f t="shared" si="7"/>
        <v>518336.63899579737</v>
      </c>
      <c r="M8" s="9">
        <f t="shared" si="7"/>
        <v>530978.32219077635</v>
      </c>
      <c r="N8" s="9">
        <f t="shared" si="7"/>
        <v>543683.21380173019</v>
      </c>
      <c r="O8" s="9">
        <f t="shared" si="4"/>
        <v>480000</v>
      </c>
      <c r="P8" s="10">
        <f t="shared" si="5"/>
        <v>63683.213801730191</v>
      </c>
    </row>
    <row r="9" spans="2:16" x14ac:dyDescent="0.3">
      <c r="B9" s="1" t="s">
        <v>5</v>
      </c>
      <c r="C9" s="9">
        <f t="shared" si="2"/>
        <v>556451.62987073883</v>
      </c>
      <c r="D9" s="9">
        <f t="shared" ref="D9:N9" si="8">(C9+monthly_deposit)*(1+interest/12)</f>
        <v>569283.88802009251</v>
      </c>
      <c r="E9" s="9">
        <f t="shared" si="8"/>
        <v>582180.30746019294</v>
      </c>
      <c r="F9" s="9">
        <f t="shared" si="8"/>
        <v>595141.20899749384</v>
      </c>
      <c r="G9" s="9">
        <f t="shared" si="8"/>
        <v>608166.91504248127</v>
      </c>
      <c r="H9" s="9">
        <f t="shared" si="8"/>
        <v>621257.7496176936</v>
      </c>
      <c r="I9" s="9">
        <f t="shared" si="8"/>
        <v>634414.03836578201</v>
      </c>
      <c r="J9" s="9">
        <f t="shared" si="8"/>
        <v>647636.10855761089</v>
      </c>
      <c r="K9" s="9">
        <f t="shared" si="8"/>
        <v>660924.28910039889</v>
      </c>
      <c r="L9" s="9">
        <f t="shared" si="8"/>
        <v>674278.91054590081</v>
      </c>
      <c r="M9" s="9">
        <f t="shared" si="8"/>
        <v>687700.30509863026</v>
      </c>
      <c r="N9" s="9">
        <f t="shared" si="8"/>
        <v>701188.80662412336</v>
      </c>
      <c r="O9" s="9">
        <f t="shared" si="4"/>
        <v>600000</v>
      </c>
      <c r="P9" s="10">
        <f t="shared" si="5"/>
        <v>101188.80662412336</v>
      </c>
    </row>
    <row r="10" spans="2:16" x14ac:dyDescent="0.3">
      <c r="B10" s="1" t="s">
        <v>6</v>
      </c>
      <c r="C10" s="9">
        <f t="shared" si="2"/>
        <v>714744.75065724389</v>
      </c>
      <c r="D10" s="9">
        <f t="shared" ref="D10:N10" si="9">(C10+monthly_deposit)*(1+interest/12)</f>
        <v>728368.47441053006</v>
      </c>
      <c r="E10" s="9">
        <f t="shared" si="9"/>
        <v>742060.31678258267</v>
      </c>
      <c r="F10" s="9">
        <f t="shared" si="9"/>
        <v>755820.61836649547</v>
      </c>
      <c r="G10" s="9">
        <f t="shared" si="9"/>
        <v>769649.72145832784</v>
      </c>
      <c r="H10" s="9">
        <f t="shared" si="9"/>
        <v>783547.97006561945</v>
      </c>
      <c r="I10" s="9">
        <f t="shared" si="9"/>
        <v>797515.7099159474</v>
      </c>
      <c r="J10" s="9">
        <f t="shared" si="9"/>
        <v>811553.288465527</v>
      </c>
      <c r="K10" s="9">
        <f t="shared" si="9"/>
        <v>825661.05490785453</v>
      </c>
      <c r="L10" s="9">
        <f t="shared" si="9"/>
        <v>839839.36018239369</v>
      </c>
      <c r="M10" s="9">
        <f t="shared" si="9"/>
        <v>854088.55698330561</v>
      </c>
      <c r="N10" s="9">
        <f t="shared" si="9"/>
        <v>868408.9997682221</v>
      </c>
      <c r="O10" s="9">
        <f t="shared" si="4"/>
        <v>720000</v>
      </c>
      <c r="P10" s="10">
        <f t="shared" si="5"/>
        <v>148408.9997682221</v>
      </c>
    </row>
    <row r="11" spans="2:16" x14ac:dyDescent="0.3">
      <c r="B11" s="1" t="s">
        <v>7</v>
      </c>
      <c r="C11" s="9">
        <f t="shared" si="2"/>
        <v>882801.04476706311</v>
      </c>
      <c r="D11" s="9">
        <f t="shared" ref="D11:N11" si="10">(C11+monthly_deposit)*(1+interest/12)</f>
        <v>897265.04999089835</v>
      </c>
      <c r="E11" s="9">
        <f t="shared" si="10"/>
        <v>911801.37524085271</v>
      </c>
      <c r="F11" s="9">
        <f t="shared" si="10"/>
        <v>926410.38211705687</v>
      </c>
      <c r="G11" s="9">
        <f t="shared" si="10"/>
        <v>941092.43402764201</v>
      </c>
      <c r="H11" s="9">
        <f t="shared" si="10"/>
        <v>955847.89619778015</v>
      </c>
      <c r="I11" s="9">
        <f t="shared" si="10"/>
        <v>970677.13567876897</v>
      </c>
      <c r="J11" s="9">
        <f t="shared" si="10"/>
        <v>985580.52135716274</v>
      </c>
      <c r="K11" s="9">
        <f t="shared" si="10"/>
        <v>1000558.4239639485</v>
      </c>
      <c r="L11" s="9">
        <f t="shared" si="10"/>
        <v>1015611.2160837682</v>
      </c>
      <c r="M11" s="9">
        <f t="shared" si="10"/>
        <v>1030739.2721641869</v>
      </c>
      <c r="N11" s="9">
        <f t="shared" si="10"/>
        <v>1045942.9685250077</v>
      </c>
      <c r="O11" s="9">
        <f t="shared" si="4"/>
        <v>840000</v>
      </c>
      <c r="P11" s="10">
        <f t="shared" si="5"/>
        <v>205942.96852500772</v>
      </c>
    </row>
    <row r="12" spans="2:16" x14ac:dyDescent="0.3">
      <c r="B12" s="1" t="s">
        <v>8</v>
      </c>
      <c r="C12" s="9">
        <f t="shared" si="2"/>
        <v>1061222.6833676328</v>
      </c>
      <c r="D12" s="9">
        <f t="shared" ref="D12:N12" si="11">(C12+monthly_deposit)*(1+interest/12)</f>
        <v>1076578.7967844708</v>
      </c>
      <c r="E12" s="9">
        <f t="shared" si="11"/>
        <v>1092011.690768393</v>
      </c>
      <c r="F12" s="9">
        <f t="shared" si="11"/>
        <v>1107521.7492222348</v>
      </c>
      <c r="G12" s="9">
        <f t="shared" si="11"/>
        <v>1123109.357968346</v>
      </c>
      <c r="H12" s="9">
        <f t="shared" si="11"/>
        <v>1138774.9047581875</v>
      </c>
      <c r="I12" s="9">
        <f t="shared" si="11"/>
        <v>1154518.7792819783</v>
      </c>
      <c r="J12" s="9">
        <f t="shared" si="11"/>
        <v>1170341.373178388</v>
      </c>
      <c r="K12" s="9">
        <f t="shared" si="11"/>
        <v>1186243.0800442798</v>
      </c>
      <c r="L12" s="9">
        <f t="shared" si="11"/>
        <v>1202224.2954445011</v>
      </c>
      <c r="M12" s="9">
        <f t="shared" si="11"/>
        <v>1218285.4169217234</v>
      </c>
      <c r="N12" s="9">
        <f t="shared" si="11"/>
        <v>1234426.8440063319</v>
      </c>
      <c r="O12" s="9">
        <f t="shared" si="4"/>
        <v>960000</v>
      </c>
      <c r="P12" s="10">
        <f t="shared" si="5"/>
        <v>274426.84400633187</v>
      </c>
    </row>
    <row r="13" spans="2:16" x14ac:dyDescent="0.3">
      <c r="B13" s="1" t="s">
        <v>9</v>
      </c>
      <c r="C13" s="9">
        <f t="shared" si="2"/>
        <v>1250648.9782263634</v>
      </c>
      <c r="D13" s="9">
        <f t="shared" ref="D13:N13" si="12">(C13+monthly_deposit)*(1+interest/12)</f>
        <v>1266952.2231174952</v>
      </c>
      <c r="E13" s="9">
        <f t="shared" si="12"/>
        <v>1283336.9842330825</v>
      </c>
      <c r="F13" s="9">
        <f t="shared" si="12"/>
        <v>1299803.6691542477</v>
      </c>
      <c r="G13" s="9">
        <f t="shared" si="12"/>
        <v>1316352.6875000189</v>
      </c>
      <c r="H13" s="9">
        <f t="shared" si="12"/>
        <v>1332984.4509375188</v>
      </c>
      <c r="I13" s="9">
        <f t="shared" si="12"/>
        <v>1349699.3731922063</v>
      </c>
      <c r="J13" s="9">
        <f t="shared" si="12"/>
        <v>1366497.8700581673</v>
      </c>
      <c r="K13" s="9">
        <f t="shared" si="12"/>
        <v>1383380.359408458</v>
      </c>
      <c r="L13" s="9">
        <f t="shared" si="12"/>
        <v>1400347.2612055002</v>
      </c>
      <c r="M13" s="9">
        <f t="shared" si="12"/>
        <v>1417398.9975115275</v>
      </c>
      <c r="N13" s="9">
        <f t="shared" si="12"/>
        <v>1434535.9924990849</v>
      </c>
      <c r="O13" s="9">
        <f t="shared" si="4"/>
        <v>1080000</v>
      </c>
      <c r="P13" s="10">
        <f t="shared" si="5"/>
        <v>354535.99249908491</v>
      </c>
    </row>
    <row r="14" spans="2:16" x14ac:dyDescent="0.3">
      <c r="B14" s="1" t="s">
        <v>10</v>
      </c>
      <c r="C14" s="9">
        <f t="shared" si="2"/>
        <v>1451758.6724615803</v>
      </c>
      <c r="D14" s="9">
        <f t="shared" ref="D14:N14" si="13">(C14+monthly_deposit)*(1+interest/12)</f>
        <v>1469067.4658238881</v>
      </c>
      <c r="E14" s="9">
        <f t="shared" si="13"/>
        <v>1486462.8031530073</v>
      </c>
      <c r="F14" s="9">
        <f t="shared" si="13"/>
        <v>1503945.1171687723</v>
      </c>
      <c r="G14" s="9">
        <f t="shared" si="13"/>
        <v>1521514.8427546159</v>
      </c>
      <c r="H14" s="9">
        <f t="shared" si="13"/>
        <v>1539172.4169683889</v>
      </c>
      <c r="I14" s="9">
        <f t="shared" si="13"/>
        <v>1556918.2790532308</v>
      </c>
      <c r="J14" s="9">
        <f t="shared" si="13"/>
        <v>1574752.8704484967</v>
      </c>
      <c r="K14" s="9">
        <f t="shared" si="13"/>
        <v>1592676.6348007389</v>
      </c>
      <c r="L14" s="9">
        <f t="shared" si="13"/>
        <v>1610690.0179747425</v>
      </c>
      <c r="M14" s="9">
        <f t="shared" si="13"/>
        <v>1628793.468064616</v>
      </c>
      <c r="N14" s="9">
        <f t="shared" si="13"/>
        <v>1646987.4354049389</v>
      </c>
      <c r="O14" s="9">
        <f t="shared" si="4"/>
        <v>1200000</v>
      </c>
      <c r="P14" s="10">
        <f t="shared" si="5"/>
        <v>446987.43540493888</v>
      </c>
    </row>
    <row r="15" spans="2:16" x14ac:dyDescent="0.3"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1"/>
    </row>
    <row r="16" spans="2:16" x14ac:dyDescent="0.3">
      <c r="B16" s="1" t="s">
        <v>11</v>
      </c>
      <c r="C16" s="9">
        <f>(N14+monthly_deposit)*(1+interest/12)</f>
        <v>1665272.3725819634</v>
      </c>
      <c r="D16" s="9">
        <f t="shared" ref="D16:N16" si="14">(C16+monthly_deposit)*(1+interest/12)</f>
        <v>1683648.7344448732</v>
      </c>
      <c r="E16" s="9">
        <f t="shared" si="14"/>
        <v>1702116.9781170974</v>
      </c>
      <c r="F16" s="9">
        <f t="shared" si="14"/>
        <v>1720677.5630076828</v>
      </c>
      <c r="G16" s="9">
        <f t="shared" si="14"/>
        <v>1739330.950822721</v>
      </c>
      <c r="H16" s="9">
        <f t="shared" si="14"/>
        <v>1758077.6055768344</v>
      </c>
      <c r="I16" s="9">
        <f t="shared" si="14"/>
        <v>1776917.9936047185</v>
      </c>
      <c r="J16" s="9">
        <f t="shared" si="14"/>
        <v>1795852.5835727418</v>
      </c>
      <c r="K16" s="9">
        <f t="shared" si="14"/>
        <v>1814881.8464906053</v>
      </c>
      <c r="L16" s="9">
        <f t="shared" si="14"/>
        <v>1834006.255723058</v>
      </c>
      <c r="M16" s="9">
        <f t="shared" si="14"/>
        <v>1853226.2870016731</v>
      </c>
      <c r="N16" s="9">
        <f t="shared" si="14"/>
        <v>1872542.4184366814</v>
      </c>
      <c r="O16" s="9">
        <f>O14+monthly_deposit*12</f>
        <v>1320000</v>
      </c>
      <c r="P16" s="10">
        <f t="shared" si="5"/>
        <v>552542.41843668139</v>
      </c>
    </row>
    <row r="17" spans="2:18" x14ac:dyDescent="0.3">
      <c r="B17" s="1" t="s">
        <v>12</v>
      </c>
      <c r="C17" s="9">
        <f t="shared" si="2"/>
        <v>1891955.1305288647</v>
      </c>
      <c r="D17" s="9">
        <f t="shared" ref="D17:N17" si="15">(C17+monthly_deposit)*(1+interest/12)</f>
        <v>1911464.9061815089</v>
      </c>
      <c r="E17" s="9">
        <f t="shared" si="15"/>
        <v>1931072.2307124163</v>
      </c>
      <c r="F17" s="9">
        <f t="shared" si="15"/>
        <v>1950777.5918659782</v>
      </c>
      <c r="G17" s="9">
        <f t="shared" si="15"/>
        <v>1970581.4798253078</v>
      </c>
      <c r="H17" s="9">
        <f t="shared" si="15"/>
        <v>1990484.3872244342</v>
      </c>
      <c r="I17" s="9">
        <f t="shared" si="15"/>
        <v>2010486.8091605562</v>
      </c>
      <c r="J17" s="9">
        <f t="shared" si="15"/>
        <v>2030589.2432063587</v>
      </c>
      <c r="K17" s="9">
        <f t="shared" si="15"/>
        <v>2050792.1894223904</v>
      </c>
      <c r="L17" s="9">
        <f t="shared" si="15"/>
        <v>2071096.1503695021</v>
      </c>
      <c r="M17" s="9">
        <f t="shared" si="15"/>
        <v>2091501.6311213495</v>
      </c>
      <c r="N17" s="9">
        <f t="shared" si="15"/>
        <v>2112009.1392769562</v>
      </c>
      <c r="O17" s="9">
        <f t="shared" ref="O17:O25" si="16">O16+monthly_deposit*12</f>
        <v>1440000</v>
      </c>
      <c r="P17" s="10">
        <f t="shared" si="5"/>
        <v>672009.13927695621</v>
      </c>
    </row>
    <row r="18" spans="2:18" x14ac:dyDescent="0.3">
      <c r="B18" s="1" t="s">
        <v>13</v>
      </c>
      <c r="C18" s="9">
        <f t="shared" si="2"/>
        <v>2132619.1849733409</v>
      </c>
      <c r="D18" s="9">
        <f t="shared" ref="D18:N18" si="17">(C18+monthly_deposit)*(1+interest/12)</f>
        <v>2153332.2808982073</v>
      </c>
      <c r="E18" s="9">
        <f t="shared" si="17"/>
        <v>2174148.9423026983</v>
      </c>
      <c r="F18" s="9">
        <f t="shared" si="17"/>
        <v>2195069.6870142114</v>
      </c>
      <c r="G18" s="9">
        <f t="shared" si="17"/>
        <v>2216095.0354492823</v>
      </c>
      <c r="H18" s="9">
        <f t="shared" si="17"/>
        <v>2237225.5106265284</v>
      </c>
      <c r="I18" s="9">
        <f t="shared" si="17"/>
        <v>2258461.6381796608</v>
      </c>
      <c r="J18" s="9">
        <f t="shared" si="17"/>
        <v>2279803.9463705588</v>
      </c>
      <c r="K18" s="9">
        <f t="shared" si="17"/>
        <v>2301252.9661024115</v>
      </c>
      <c r="L18" s="9">
        <f t="shared" si="17"/>
        <v>2322809.2309329235</v>
      </c>
      <c r="M18" s="9">
        <f t="shared" si="17"/>
        <v>2344473.2770875879</v>
      </c>
      <c r="N18" s="9">
        <f t="shared" si="17"/>
        <v>2366245.6434730254</v>
      </c>
      <c r="O18" s="9">
        <f t="shared" si="16"/>
        <v>1560000</v>
      </c>
      <c r="P18" s="10">
        <f t="shared" si="5"/>
        <v>806245.64347302541</v>
      </c>
    </row>
    <row r="19" spans="2:18" x14ac:dyDescent="0.3">
      <c r="B19" s="1" t="s">
        <v>14</v>
      </c>
      <c r="C19" s="9">
        <f t="shared" si="2"/>
        <v>2388126.8716903902</v>
      </c>
      <c r="D19" s="9">
        <f t="shared" ref="D19:N19" si="18">(C19+monthly_deposit)*(1+interest/12)</f>
        <v>2410117.5060488419</v>
      </c>
      <c r="E19" s="9">
        <f t="shared" si="18"/>
        <v>2432218.093579086</v>
      </c>
      <c r="F19" s="9">
        <f t="shared" si="18"/>
        <v>2454429.1840469814</v>
      </c>
      <c r="G19" s="9">
        <f t="shared" si="18"/>
        <v>2476751.3299672161</v>
      </c>
      <c r="H19" s="9">
        <f t="shared" si="18"/>
        <v>2499185.0866170521</v>
      </c>
      <c r="I19" s="9">
        <f t="shared" si="18"/>
        <v>2521731.0120501369</v>
      </c>
      <c r="J19" s="9">
        <f t="shared" si="18"/>
        <v>2544389.6671103872</v>
      </c>
      <c r="K19" s="9">
        <f t="shared" si="18"/>
        <v>2567161.6154459389</v>
      </c>
      <c r="L19" s="9">
        <f t="shared" si="18"/>
        <v>2590047.4235231681</v>
      </c>
      <c r="M19" s="9">
        <f t="shared" si="18"/>
        <v>2613047.6606407836</v>
      </c>
      <c r="N19" s="9">
        <f t="shared" si="18"/>
        <v>2636162.8989439872</v>
      </c>
      <c r="O19" s="9">
        <f t="shared" si="16"/>
        <v>1680000</v>
      </c>
      <c r="P19" s="10">
        <f t="shared" si="5"/>
        <v>956162.89894398721</v>
      </c>
    </row>
    <row r="20" spans="2:18" x14ac:dyDescent="0.3">
      <c r="B20" s="1" t="s">
        <v>15</v>
      </c>
      <c r="C20" s="9">
        <f t="shared" si="2"/>
        <v>2659393.7134387069</v>
      </c>
      <c r="D20" s="9">
        <f t="shared" ref="D20:N20" si="19">(C20+monthly_deposit)*(1+interest/12)</f>
        <v>2682740.6820059</v>
      </c>
      <c r="E20" s="9">
        <f t="shared" si="19"/>
        <v>2706204.3854159294</v>
      </c>
      <c r="F20" s="9">
        <f t="shared" si="19"/>
        <v>2729785.4073430086</v>
      </c>
      <c r="G20" s="9">
        <f t="shared" si="19"/>
        <v>2753484.3343797233</v>
      </c>
      <c r="H20" s="9">
        <f t="shared" si="19"/>
        <v>2777301.7560516214</v>
      </c>
      <c r="I20" s="9">
        <f t="shared" si="19"/>
        <v>2801238.2648318792</v>
      </c>
      <c r="J20" s="9">
        <f t="shared" si="19"/>
        <v>2825294.4561560382</v>
      </c>
      <c r="K20" s="9">
        <f t="shared" si="19"/>
        <v>2849470.9284368181</v>
      </c>
      <c r="L20" s="9">
        <f t="shared" si="19"/>
        <v>2873768.2830790021</v>
      </c>
      <c r="M20" s="9">
        <f t="shared" si="19"/>
        <v>2898187.1244943966</v>
      </c>
      <c r="N20" s="9">
        <f t="shared" si="19"/>
        <v>2922728.0601168685</v>
      </c>
      <c r="O20" s="9">
        <f t="shared" si="16"/>
        <v>1800000</v>
      </c>
      <c r="P20" s="10">
        <f t="shared" si="5"/>
        <v>1122728.0601168685</v>
      </c>
    </row>
    <row r="21" spans="2:18" x14ac:dyDescent="0.3">
      <c r="B21" s="1" t="s">
        <v>16</v>
      </c>
      <c r="C21" s="9">
        <f t="shared" si="2"/>
        <v>2947391.7004174525</v>
      </c>
      <c r="D21" s="9">
        <f t="shared" ref="D21:N21" si="20">(C21+monthly_deposit)*(1+interest/12)</f>
        <v>2972178.6589195393</v>
      </c>
      <c r="E21" s="9">
        <f t="shared" si="20"/>
        <v>2997089.5522141368</v>
      </c>
      <c r="F21" s="9">
        <f t="shared" si="20"/>
        <v>3022124.9999752073</v>
      </c>
      <c r="G21" s="9">
        <f t="shared" si="20"/>
        <v>3047285.6249750829</v>
      </c>
      <c r="H21" s="9">
        <f t="shared" si="20"/>
        <v>3072572.0530999582</v>
      </c>
      <c r="I21" s="9">
        <f t="shared" si="20"/>
        <v>3097984.9133654577</v>
      </c>
      <c r="J21" s="9">
        <f t="shared" si="20"/>
        <v>3123524.8379322845</v>
      </c>
      <c r="K21" s="9">
        <f t="shared" si="20"/>
        <v>3149192.4621219453</v>
      </c>
      <c r="L21" s="9">
        <f t="shared" si="20"/>
        <v>3174988.4244325547</v>
      </c>
      <c r="M21" s="9">
        <f t="shared" si="20"/>
        <v>3200913.3665547171</v>
      </c>
      <c r="N21" s="9">
        <f t="shared" si="20"/>
        <v>3226967.9333874905</v>
      </c>
      <c r="O21" s="9">
        <f t="shared" si="16"/>
        <v>1920000</v>
      </c>
      <c r="P21" s="10">
        <f t="shared" si="5"/>
        <v>1306967.9333874905</v>
      </c>
    </row>
    <row r="22" spans="2:18" x14ac:dyDescent="0.3">
      <c r="B22" s="1" t="s">
        <v>17</v>
      </c>
      <c r="C22" s="9">
        <f t="shared" si="2"/>
        <v>3253152.7730544275</v>
      </c>
      <c r="D22" s="9">
        <f t="shared" ref="D22:N22" si="21">(C22+monthly_deposit)*(1+interest/12)</f>
        <v>3279468.5369196991</v>
      </c>
      <c r="E22" s="9">
        <f t="shared" si="21"/>
        <v>3305915.8796042972</v>
      </c>
      <c r="F22" s="9">
        <f t="shared" si="21"/>
        <v>3332495.4590023183</v>
      </c>
      <c r="G22" s="9">
        <f t="shared" si="21"/>
        <v>3359207.9362973296</v>
      </c>
      <c r="H22" s="9">
        <f t="shared" si="21"/>
        <v>3386053.9759788159</v>
      </c>
      <c r="I22" s="9">
        <f t="shared" si="21"/>
        <v>3413034.2458587098</v>
      </c>
      <c r="J22" s="9">
        <f t="shared" si="21"/>
        <v>3440149.4170880029</v>
      </c>
      <c r="K22" s="9">
        <f t="shared" si="21"/>
        <v>3467400.1641734424</v>
      </c>
      <c r="L22" s="9">
        <f t="shared" si="21"/>
        <v>3494787.1649943092</v>
      </c>
      <c r="M22" s="9">
        <f t="shared" si="21"/>
        <v>3522311.1008192804</v>
      </c>
      <c r="N22" s="9">
        <f t="shared" si="21"/>
        <v>3549972.6563233766</v>
      </c>
      <c r="O22" s="9">
        <f t="shared" si="16"/>
        <v>2040000</v>
      </c>
      <c r="P22" s="10">
        <f t="shared" si="5"/>
        <v>1509972.6563233766</v>
      </c>
    </row>
    <row r="23" spans="2:18" x14ac:dyDescent="0.3">
      <c r="B23" s="1" t="s">
        <v>18</v>
      </c>
      <c r="C23" s="9">
        <f t="shared" si="2"/>
        <v>3577772.5196049931</v>
      </c>
      <c r="D23" s="9">
        <f t="shared" ref="D23:N23" si="22">(C23+monthly_deposit)*(1+interest/12)</f>
        <v>3605711.3822030178</v>
      </c>
      <c r="E23" s="9">
        <f t="shared" si="22"/>
        <v>3633789.9391140323</v>
      </c>
      <c r="F23" s="9">
        <f t="shared" si="22"/>
        <v>3662008.8888096022</v>
      </c>
      <c r="G23" s="9">
        <f t="shared" si="22"/>
        <v>3690368.9332536501</v>
      </c>
      <c r="H23" s="9">
        <f t="shared" si="22"/>
        <v>3718870.7779199178</v>
      </c>
      <c r="I23" s="9">
        <f t="shared" si="22"/>
        <v>3747515.1318095168</v>
      </c>
      <c r="J23" s="9">
        <f t="shared" si="22"/>
        <v>3776302.7074685642</v>
      </c>
      <c r="K23" s="9">
        <f t="shared" si="22"/>
        <v>3805234.2210059064</v>
      </c>
      <c r="L23" s="9">
        <f t="shared" si="22"/>
        <v>3834310.3921109354</v>
      </c>
      <c r="M23" s="9">
        <f t="shared" si="22"/>
        <v>3863531.9440714899</v>
      </c>
      <c r="N23" s="9">
        <f t="shared" si="22"/>
        <v>3892899.6037918469</v>
      </c>
      <c r="O23" s="9">
        <f t="shared" si="16"/>
        <v>2160000</v>
      </c>
      <c r="P23" s="10">
        <f t="shared" si="5"/>
        <v>1732899.6037918469</v>
      </c>
    </row>
    <row r="24" spans="2:18" x14ac:dyDescent="0.3">
      <c r="B24" s="1" t="s">
        <v>19</v>
      </c>
      <c r="C24" s="9">
        <f t="shared" si="2"/>
        <v>3922414.1018108055</v>
      </c>
      <c r="D24" s="9">
        <f t="shared" ref="D24:N24" si="23">(C24+monthly_deposit)*(1+interest/12)</f>
        <v>3952076.1723198593</v>
      </c>
      <c r="E24" s="9">
        <f t="shared" si="23"/>
        <v>3981886.5531814583</v>
      </c>
      <c r="F24" s="9">
        <f t="shared" si="23"/>
        <v>4011845.9859473649</v>
      </c>
      <c r="G24" s="9">
        <f t="shared" si="23"/>
        <v>4041955.2158771013</v>
      </c>
      <c r="H24" s="9">
        <f t="shared" si="23"/>
        <v>4072214.9919564864</v>
      </c>
      <c r="I24" s="9">
        <f t="shared" si="23"/>
        <v>4102626.0669162683</v>
      </c>
      <c r="J24" s="9">
        <f t="shared" si="23"/>
        <v>4133189.1972508491</v>
      </c>
      <c r="K24" s="9">
        <f t="shared" si="23"/>
        <v>4163905.1432371028</v>
      </c>
      <c r="L24" s="9">
        <f t="shared" si="23"/>
        <v>4194774.6689532874</v>
      </c>
      <c r="M24" s="9">
        <f t="shared" si="23"/>
        <v>4225798.5422980534</v>
      </c>
      <c r="N24" s="9">
        <f t="shared" si="23"/>
        <v>4256977.5350095434</v>
      </c>
      <c r="O24" s="9">
        <f t="shared" si="16"/>
        <v>2280000</v>
      </c>
      <c r="P24" s="10">
        <f t="shared" si="5"/>
        <v>1976977.5350095434</v>
      </c>
    </row>
    <row r="25" spans="2:18" x14ac:dyDescent="0.3">
      <c r="B25" s="1" t="s">
        <v>20</v>
      </c>
      <c r="C25" s="9">
        <f t="shared" si="2"/>
        <v>4288312.4226845903</v>
      </c>
      <c r="D25" s="9">
        <f t="shared" ref="D25:N36" si="24">(C25+monthly_deposit)*(1+interest/12)</f>
        <v>4319803.9847980132</v>
      </c>
      <c r="E25" s="9">
        <f t="shared" si="24"/>
        <v>4351453.0047220029</v>
      </c>
      <c r="F25" s="9">
        <f t="shared" si="24"/>
        <v>4383260.2697456125</v>
      </c>
      <c r="G25" s="9">
        <f t="shared" si="24"/>
        <v>4415226.5710943397</v>
      </c>
      <c r="H25" s="9">
        <f t="shared" si="24"/>
        <v>4447352.7039498109</v>
      </c>
      <c r="I25" s="9">
        <f t="shared" si="24"/>
        <v>4479639.46746956</v>
      </c>
      <c r="J25" s="9">
        <f t="shared" si="24"/>
        <v>4512087.6648069071</v>
      </c>
      <c r="K25" s="9">
        <f t="shared" si="24"/>
        <v>4544698.1031309413</v>
      </c>
      <c r="L25" s="9">
        <f t="shared" si="24"/>
        <v>4577471.5936465953</v>
      </c>
      <c r="M25" s="9">
        <f t="shared" si="24"/>
        <v>4610408.9516148278</v>
      </c>
      <c r="N25" s="9">
        <f t="shared" si="24"/>
        <v>4643510.9963729018</v>
      </c>
      <c r="O25" s="9">
        <f t="shared" si="16"/>
        <v>2400000</v>
      </c>
      <c r="P25" s="10">
        <f t="shared" si="5"/>
        <v>2243510.9963729018</v>
      </c>
    </row>
    <row r="26" spans="2:18" x14ac:dyDescent="0.3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1"/>
    </row>
    <row r="27" spans="2:18" x14ac:dyDescent="0.3">
      <c r="B27" s="1" t="s">
        <v>21</v>
      </c>
      <c r="C27" s="9">
        <f>(N25+monthly_deposit)*(1+interest/12)</f>
        <v>4676778.5513547659</v>
      </c>
      <c r="D27" s="9">
        <f t="shared" si="24"/>
        <v>4710212.4441115391</v>
      </c>
      <c r="E27" s="9">
        <f t="shared" si="24"/>
        <v>4743813.5063320966</v>
      </c>
      <c r="F27" s="9">
        <f t="shared" si="24"/>
        <v>4777582.5738637568</v>
      </c>
      <c r="G27" s="9">
        <f t="shared" si="24"/>
        <v>4811520.4867330752</v>
      </c>
      <c r="H27" s="9">
        <f t="shared" si="24"/>
        <v>4845628.08916674</v>
      </c>
      <c r="I27" s="9">
        <f t="shared" si="24"/>
        <v>4879906.229612573</v>
      </c>
      <c r="J27" s="9">
        <f t="shared" si="24"/>
        <v>4914355.7607606351</v>
      </c>
      <c r="K27" s="9">
        <f t="shared" si="24"/>
        <v>4948977.5395644382</v>
      </c>
      <c r="L27" s="9">
        <f t="shared" si="24"/>
        <v>4983772.4272622596</v>
      </c>
      <c r="M27" s="9">
        <f t="shared" si="24"/>
        <v>5018741.2893985705</v>
      </c>
      <c r="N27" s="9">
        <f t="shared" si="24"/>
        <v>5053884.9958455628</v>
      </c>
      <c r="O27" s="9">
        <f>O25+monthly_deposit*12</f>
        <v>2520000</v>
      </c>
      <c r="P27" s="10">
        <f t="shared" si="5"/>
        <v>2533884.9958455628</v>
      </c>
    </row>
    <row r="28" spans="2:18" x14ac:dyDescent="0.3">
      <c r="B28" s="1" t="s">
        <v>22</v>
      </c>
      <c r="C28" s="9">
        <f t="shared" ref="C28:C36" si="25">(N27+monthly_deposit)*(1+interest/12)</f>
        <v>5089204.4208247904</v>
      </c>
      <c r="D28" s="9">
        <f t="shared" si="24"/>
        <v>5124700.442928914</v>
      </c>
      <c r="E28" s="9">
        <f t="shared" si="24"/>
        <v>5160373.9451435581</v>
      </c>
      <c r="F28" s="9">
        <f t="shared" si="24"/>
        <v>5196225.8148692753</v>
      </c>
      <c r="G28" s="9">
        <f t="shared" si="24"/>
        <v>5232256.9439436216</v>
      </c>
      <c r="H28" s="9">
        <f t="shared" si="24"/>
        <v>5268468.2286633393</v>
      </c>
      <c r="I28" s="9">
        <f t="shared" si="24"/>
        <v>5304860.5698066559</v>
      </c>
      <c r="J28" s="9">
        <f t="shared" si="24"/>
        <v>5341434.8726556888</v>
      </c>
      <c r="K28" s="9">
        <f t="shared" si="24"/>
        <v>5378192.0470189666</v>
      </c>
      <c r="L28" s="9">
        <f t="shared" si="24"/>
        <v>5415133.0072540613</v>
      </c>
      <c r="M28" s="9">
        <f t="shared" si="24"/>
        <v>5452258.6722903308</v>
      </c>
      <c r="N28" s="9">
        <f t="shared" si="24"/>
        <v>5489569.9656517822</v>
      </c>
      <c r="O28" s="9">
        <f t="shared" ref="O28:O36" si="26">O27+monthly_deposit*12</f>
        <v>2640000</v>
      </c>
      <c r="P28" s="10">
        <f t="shared" si="5"/>
        <v>2849569.9656517822</v>
      </c>
    </row>
    <row r="29" spans="2:18" x14ac:dyDescent="0.3">
      <c r="B29" s="1" t="s">
        <v>23</v>
      </c>
      <c r="C29" s="9">
        <f t="shared" si="25"/>
        <v>5527067.8154800404</v>
      </c>
      <c r="D29" s="9">
        <f t="shared" si="24"/>
        <v>5564753.1545574404</v>
      </c>
      <c r="E29" s="9">
        <f t="shared" si="24"/>
        <v>5602626.9203302274</v>
      </c>
      <c r="F29" s="9">
        <f t="shared" si="24"/>
        <v>5640690.0549318781</v>
      </c>
      <c r="G29" s="9">
        <f t="shared" si="24"/>
        <v>5678943.5052065365</v>
      </c>
      <c r="H29" s="9">
        <f t="shared" si="24"/>
        <v>5717388.2227325682</v>
      </c>
      <c r="I29" s="9">
        <f t="shared" si="24"/>
        <v>5756025.1638462301</v>
      </c>
      <c r="J29" s="9">
        <f t="shared" si="24"/>
        <v>5794855.2896654606</v>
      </c>
      <c r="K29" s="9">
        <f t="shared" si="24"/>
        <v>5833879.5661137877</v>
      </c>
      <c r="L29" s="9">
        <f t="shared" si="24"/>
        <v>5873098.963944356</v>
      </c>
      <c r="M29" s="9">
        <f t="shared" si="24"/>
        <v>5912514.4587640772</v>
      </c>
      <c r="N29" s="9">
        <f t="shared" si="24"/>
        <v>5952127.031057897</v>
      </c>
      <c r="O29" s="9">
        <f t="shared" si="26"/>
        <v>2760000</v>
      </c>
      <c r="P29" s="10">
        <f t="shared" si="5"/>
        <v>3192127.031057897</v>
      </c>
    </row>
    <row r="30" spans="2:18" x14ac:dyDescent="0.3">
      <c r="B30" s="1" t="s">
        <v>24</v>
      </c>
      <c r="C30" s="9">
        <f t="shared" si="25"/>
        <v>5991937.6662131855</v>
      </c>
      <c r="D30" s="9">
        <f t="shared" si="24"/>
        <v>6031947.3545442512</v>
      </c>
      <c r="E30" s="9">
        <f t="shared" si="24"/>
        <v>6072157.0913169719</v>
      </c>
      <c r="F30" s="9">
        <f t="shared" si="24"/>
        <v>6112567.8767735558</v>
      </c>
      <c r="G30" s="9">
        <f t="shared" si="24"/>
        <v>6153180.7161574233</v>
      </c>
      <c r="H30" s="9">
        <f t="shared" si="24"/>
        <v>6193996.61973821</v>
      </c>
      <c r="I30" s="9">
        <f t="shared" si="24"/>
        <v>6235016.6028369004</v>
      </c>
      <c r="J30" s="9">
        <f t="shared" si="24"/>
        <v>6276241.6858510841</v>
      </c>
      <c r="K30" s="9">
        <f t="shared" si="24"/>
        <v>6317672.8942803387</v>
      </c>
      <c r="L30" s="9">
        <f t="shared" si="24"/>
        <v>6359311.2587517397</v>
      </c>
      <c r="M30" s="9">
        <f t="shared" si="24"/>
        <v>6401157.8150454974</v>
      </c>
      <c r="N30" s="9">
        <f t="shared" si="24"/>
        <v>6443213.6041207239</v>
      </c>
      <c r="O30" s="9">
        <f t="shared" si="26"/>
        <v>2880000</v>
      </c>
      <c r="P30" s="10">
        <f t="shared" si="5"/>
        <v>3563213.6041207239</v>
      </c>
    </row>
    <row r="31" spans="2:18" x14ac:dyDescent="0.3">
      <c r="B31" s="1" t="s">
        <v>25</v>
      </c>
      <c r="C31" s="9">
        <f t="shared" si="25"/>
        <v>6485479.6721413266</v>
      </c>
      <c r="D31" s="9">
        <f t="shared" si="24"/>
        <v>6527957.0705020325</v>
      </c>
      <c r="E31" s="9">
        <f t="shared" si="24"/>
        <v>6570646.855854542</v>
      </c>
      <c r="F31" s="9">
        <f t="shared" si="24"/>
        <v>6613550.0901338141</v>
      </c>
      <c r="G31" s="9">
        <f t="shared" si="24"/>
        <v>6656667.8405844821</v>
      </c>
      <c r="H31" s="9">
        <f t="shared" si="24"/>
        <v>6700001.1797874039</v>
      </c>
      <c r="I31" s="9">
        <f t="shared" si="24"/>
        <v>6743551.1856863406</v>
      </c>
      <c r="J31" s="9">
        <f t="shared" si="24"/>
        <v>6787318.9416147713</v>
      </c>
      <c r="K31" s="9">
        <f t="shared" si="24"/>
        <v>6831305.5363228442</v>
      </c>
      <c r="L31" s="9">
        <f t="shared" si="24"/>
        <v>6875512.0640044576</v>
      </c>
      <c r="M31" s="9">
        <f t="shared" si="24"/>
        <v>6919939.6243244791</v>
      </c>
      <c r="N31" s="9">
        <f t="shared" si="24"/>
        <v>6964589.3224461004</v>
      </c>
      <c r="O31" s="9">
        <f t="shared" si="26"/>
        <v>3000000</v>
      </c>
      <c r="P31" s="10">
        <f t="shared" si="5"/>
        <v>3964589.3224461004</v>
      </c>
    </row>
    <row r="32" spans="2:18" x14ac:dyDescent="0.3">
      <c r="B32" s="1" t="s">
        <v>26</v>
      </c>
      <c r="C32" s="9">
        <f t="shared" si="25"/>
        <v>7009462.26905833</v>
      </c>
      <c r="D32" s="9">
        <f t="shared" si="24"/>
        <v>7054559.5804036213</v>
      </c>
      <c r="E32" s="9">
        <f t="shared" si="24"/>
        <v>7099882.3783056382</v>
      </c>
      <c r="F32" s="9">
        <f t="shared" si="24"/>
        <v>7145431.7901971657</v>
      </c>
      <c r="G32" s="9">
        <f t="shared" si="24"/>
        <v>7191208.9491481511</v>
      </c>
      <c r="H32" s="9">
        <f t="shared" si="24"/>
        <v>7237214.9938938906</v>
      </c>
      <c r="I32" s="9">
        <f t="shared" si="24"/>
        <v>7283451.0688633593</v>
      </c>
      <c r="J32" s="9">
        <f t="shared" si="24"/>
        <v>7329918.3242076756</v>
      </c>
      <c r="K32" s="9">
        <f t="shared" si="24"/>
        <v>7376617.9158287132</v>
      </c>
      <c r="L32" s="9">
        <f t="shared" si="24"/>
        <v>7423551.0054078558</v>
      </c>
      <c r="M32" s="9">
        <f t="shared" si="24"/>
        <v>7470718.7604348939</v>
      </c>
      <c r="N32" s="9">
        <f t="shared" si="24"/>
        <v>7518122.3542370675</v>
      </c>
      <c r="O32" s="9">
        <f t="shared" si="26"/>
        <v>3120000</v>
      </c>
      <c r="P32" s="10">
        <f t="shared" si="5"/>
        <v>4398122.3542370675</v>
      </c>
      <c r="R32" s="12"/>
    </row>
    <row r="33" spans="2:16" x14ac:dyDescent="0.3">
      <c r="B33" s="1" t="s">
        <v>27</v>
      </c>
      <c r="C33" s="9">
        <f t="shared" si="25"/>
        <v>7565762.9660082525</v>
      </c>
      <c r="D33" s="9">
        <f t="shared" si="24"/>
        <v>7613641.780838293</v>
      </c>
      <c r="E33" s="9">
        <f t="shared" si="24"/>
        <v>7661759.9897424839</v>
      </c>
      <c r="F33" s="9">
        <f t="shared" si="24"/>
        <v>7710118.7896911958</v>
      </c>
      <c r="G33" s="9">
        <f t="shared" si="24"/>
        <v>7758719.3836396514</v>
      </c>
      <c r="H33" s="9">
        <f t="shared" si="24"/>
        <v>7807562.9805578487</v>
      </c>
      <c r="I33" s="9">
        <f t="shared" si="24"/>
        <v>7856650.7954606367</v>
      </c>
      <c r="J33" s="9">
        <f t="shared" si="24"/>
        <v>7905984.0494379392</v>
      </c>
      <c r="K33" s="9">
        <f t="shared" si="24"/>
        <v>7955563.969685128</v>
      </c>
      <c r="L33" s="9">
        <f t="shared" si="24"/>
        <v>8005391.7895335527</v>
      </c>
      <c r="M33" s="9">
        <f t="shared" si="24"/>
        <v>8055468.7484812196</v>
      </c>
      <c r="N33" s="9">
        <f t="shared" si="24"/>
        <v>8105796.0922236247</v>
      </c>
      <c r="O33" s="9">
        <f t="shared" si="26"/>
        <v>3240000</v>
      </c>
      <c r="P33" s="10">
        <f t="shared" si="5"/>
        <v>4865796.0922236247</v>
      </c>
    </row>
    <row r="34" spans="2:16" x14ac:dyDescent="0.3">
      <c r="B34" s="1" t="s">
        <v>28</v>
      </c>
      <c r="C34" s="9">
        <f t="shared" si="25"/>
        <v>8156375.0726847416</v>
      </c>
      <c r="D34" s="9">
        <f t="shared" si="24"/>
        <v>8207206.9480481641</v>
      </c>
      <c r="E34" s="9">
        <f t="shared" si="24"/>
        <v>8258292.9827884044</v>
      </c>
      <c r="F34" s="9">
        <f t="shared" si="24"/>
        <v>8309634.4477023454</v>
      </c>
      <c r="G34" s="9">
        <f t="shared" si="24"/>
        <v>8361232.6199408565</v>
      </c>
      <c r="H34" s="9">
        <f t="shared" si="24"/>
        <v>8413088.7830405608</v>
      </c>
      <c r="I34" s="9">
        <f t="shared" si="24"/>
        <v>8465204.2269557621</v>
      </c>
      <c r="J34" s="9">
        <f t="shared" si="24"/>
        <v>8517580.2480905391</v>
      </c>
      <c r="K34" s="9">
        <f t="shared" si="24"/>
        <v>8570218.1493309904</v>
      </c>
      <c r="L34" s="9">
        <f t="shared" si="24"/>
        <v>8623119.2400776446</v>
      </c>
      <c r="M34" s="9">
        <f t="shared" si="24"/>
        <v>8676284.8362780325</v>
      </c>
      <c r="N34" s="9">
        <f t="shared" si="24"/>
        <v>8729716.2604594212</v>
      </c>
      <c r="O34" s="9">
        <f t="shared" si="26"/>
        <v>3360000</v>
      </c>
      <c r="P34" s="10">
        <f t="shared" si="5"/>
        <v>5369716.2604594212</v>
      </c>
    </row>
    <row r="35" spans="2:16" x14ac:dyDescent="0.3">
      <c r="B35" s="1" t="s">
        <v>29</v>
      </c>
      <c r="C35" s="9">
        <f t="shared" si="25"/>
        <v>8783414.8417617176</v>
      </c>
      <c r="D35" s="9">
        <f t="shared" si="24"/>
        <v>8837381.9159705248</v>
      </c>
      <c r="E35" s="9">
        <f t="shared" si="24"/>
        <v>8891618.8255503774</v>
      </c>
      <c r="F35" s="9">
        <f t="shared" si="24"/>
        <v>8946126.9196781274</v>
      </c>
      <c r="G35" s="9">
        <f t="shared" si="24"/>
        <v>9000907.5542765167</v>
      </c>
      <c r="H35" s="9">
        <f t="shared" si="24"/>
        <v>9055962.0920478981</v>
      </c>
      <c r="I35" s="9">
        <f t="shared" si="24"/>
        <v>9111291.9025081359</v>
      </c>
      <c r="J35" s="9">
        <f t="shared" si="24"/>
        <v>9166898.3620206751</v>
      </c>
      <c r="K35" s="9">
        <f t="shared" si="24"/>
        <v>9222782.8538307771</v>
      </c>
      <c r="L35" s="9">
        <f t="shared" si="24"/>
        <v>9278946.7680999301</v>
      </c>
      <c r="M35" s="9">
        <f t="shared" si="24"/>
        <v>9335391.5019404292</v>
      </c>
      <c r="N35" s="9">
        <f t="shared" si="24"/>
        <v>9392118.4594501313</v>
      </c>
      <c r="O35" s="9">
        <f t="shared" si="26"/>
        <v>3480000</v>
      </c>
      <c r="P35" s="10">
        <f t="shared" si="5"/>
        <v>5912118.4594501313</v>
      </c>
    </row>
    <row r="36" spans="2:16" x14ac:dyDescent="0.3">
      <c r="B36" s="1" t="s">
        <v>30</v>
      </c>
      <c r="C36" s="9">
        <f t="shared" si="25"/>
        <v>9449129.0517473817</v>
      </c>
      <c r="D36" s="9">
        <f t="shared" si="24"/>
        <v>9506424.6970061176</v>
      </c>
      <c r="E36" s="9">
        <f t="shared" si="24"/>
        <v>9564006.8204911463</v>
      </c>
      <c r="F36" s="9">
        <f t="shared" si="24"/>
        <v>9621876.8545936011</v>
      </c>
      <c r="G36" s="9">
        <f t="shared" si="24"/>
        <v>9680036.2388665676</v>
      </c>
      <c r="H36" s="9">
        <f t="shared" si="24"/>
        <v>9738486.4200608991</v>
      </c>
      <c r="I36" s="9">
        <f t="shared" si="24"/>
        <v>9797228.8521612026</v>
      </c>
      <c r="J36" s="9">
        <f t="shared" si="24"/>
        <v>9856264.9964220077</v>
      </c>
      <c r="K36" s="9">
        <f t="shared" si="24"/>
        <v>9915596.3214041162</v>
      </c>
      <c r="L36" s="9">
        <f t="shared" si="24"/>
        <v>9975224.3030111361</v>
      </c>
      <c r="M36" s="9">
        <f t="shared" si="24"/>
        <v>10035150.42452619</v>
      </c>
      <c r="N36" s="9">
        <f t="shared" si="24"/>
        <v>10095376.17664882</v>
      </c>
      <c r="O36" s="9">
        <f t="shared" si="26"/>
        <v>3600000</v>
      </c>
      <c r="P36" s="10">
        <f t="shared" si="5"/>
        <v>6495376.1766488198</v>
      </c>
    </row>
    <row r="37" spans="2:16" x14ac:dyDescent="0.3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 t="s">
        <v>43</v>
      </c>
    </row>
    <row r="38" spans="2:16" hidden="1" x14ac:dyDescent="0.3">
      <c r="P38" s="12"/>
    </row>
    <row r="39" spans="2:16" hidden="1" x14ac:dyDescent="0.3"/>
    <row r="40" spans="2:16" hidden="1" x14ac:dyDescent="0.3"/>
    <row r="41" spans="2:16" hidden="1" x14ac:dyDescent="0.3"/>
    <row r="42" spans="2:16" hidden="1" x14ac:dyDescent="0.3"/>
    <row r="43" spans="2:16" hidden="1" x14ac:dyDescent="0.3"/>
    <row r="44" spans="2:16" hidden="1" x14ac:dyDescent="0.3"/>
    <row r="45" spans="2:16" hidden="1" x14ac:dyDescent="0.3"/>
    <row r="46" spans="2:16" hidden="1" x14ac:dyDescent="0.3"/>
    <row r="47" spans="2:16" hidden="1" x14ac:dyDescent="0.3"/>
    <row r="48" spans="2:16" hidden="1" x14ac:dyDescent="0.3"/>
  </sheetData>
  <sheetProtection password="C755" sheet="1" formatCells="0" formatColumns="0" formatRows="0" insertColumns="0" insertRows="0" insertHyperlinks="0" deleteColumns="0" deleteRows="0" sort="0" autoFilter="0" pivotTables="0"/>
  <pageMargins left="0.23622047244094491" right="0.23622047244094491" top="0.51181102362204722" bottom="0.51181102362204722" header="0.23622047244094491" footer="0.23622047244094491"/>
  <pageSetup paperSize="9" orientation="landscape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калькулятор накоплений</vt:lpstr>
      <vt:lpstr>interest</vt:lpstr>
      <vt:lpstr>monthly_deposit</vt:lpstr>
    </vt:vector>
  </TitlesOfParts>
  <Company>Jensen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 Mamedrzaev</dc:creator>
  <cp:lastModifiedBy>tnm</cp:lastModifiedBy>
  <cp:lastPrinted>2016-10-12T12:05:58Z</cp:lastPrinted>
  <dcterms:created xsi:type="dcterms:W3CDTF">2010-05-24T12:07:32Z</dcterms:created>
  <dcterms:modified xsi:type="dcterms:W3CDTF">2016-10-12T12:29:18Z</dcterms:modified>
</cp:coreProperties>
</file>